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9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20.xml" ContentType="application/vnd.ms-office.chartstyle+xml"/>
  <Override PartName="/xl/charts/colors20.xml" ContentType="application/vnd.ms-office.chartcolorstyle+xml"/>
  <Override PartName="/xl/charts/colors17.xml" ContentType="application/vnd.ms-office.chartcolorstyle+xml"/>
  <Override PartName="/xl/charts/style17.xml" ContentType="application/vnd.ms-office.chartstyle+xml"/>
  <Override PartName="/xl/charts/style14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5.xml" ContentType="application/vnd.ms-office.chartcolorstyle+xml"/>
  <Override PartName="/xl/charts/colors12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style12.xml" ContentType="application/vnd.ms-office.chartstyle+xml"/>
  <Override PartName="/xl/charts/style6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colors11.xml" ContentType="application/vnd.ms-office.chartcolorstyle+xml"/>
  <Override PartName="/xl/charts/style11.xml" ContentType="application/vnd.ms-office.chartstyle+xml"/>
  <Override PartName="/xl/charts/style9.xml" ContentType="application/vnd.ms-office.chartstyle+xml"/>
  <Override PartName="/xl/charts/colors6.xml" ContentType="application/vnd.ms-office.chartcolorstyle+xml"/>
  <Override PartName="/xl/charts/colors8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9070" windowHeight="15870" activeTab="0"/>
  </bookViews>
  <sheets>
    <sheet name="Bexley" sheetId="1" r:id="rId1"/>
    <sheet name="Gahanna" sheetId="2" r:id="rId2"/>
    <sheet name="New Albany" sheetId="3" r:id="rId3"/>
    <sheet name="Whitehall" sheetId="4" r:id="rId4"/>
    <sheet name="MECC" sheetId="5" r:id="rId5"/>
    <sheet name="Aggregate Data" sheetId="6" r:id="rId6"/>
    <sheet name="YTD Comparisons" sheetId="7" r:id="rId7"/>
  </sheets>
  <definedNames>
    <definedName name="_xlnm.Print_Area" localSheetId="5">'Aggregate Data'!$A$1:$N$25,'Aggregate Data'!$A$27:$O$52,'Aggregate Data'!$B$54:$N$70,'Aggregate Data'!$B$72:$N$105</definedName>
    <definedName name="_xlnm.Print_Area" localSheetId="0">'Bexley'!$A$1:$J$24,'Bexley'!$A$26:$I$43,'Bexley'!$B$46:$H$62</definedName>
    <definedName name="_xlnm.Print_Area" localSheetId="1">'Gahanna'!$A$1:$J$24,'Gahanna'!$A$26:$I$44,'Gahanna'!$B$46:$H$62</definedName>
    <definedName name="_xlnm.Print_Area" localSheetId="4">'MECC'!$A$1:$J$24,'MECC'!$A$26:$J$44,'MECC'!$B$46:$I$62</definedName>
    <definedName name="_xlnm.Print_Area" localSheetId="2">'New Albany'!$A$1:$J$24,'New Albany'!$A$26:$I$44,'New Albany'!$B$46:$H$62</definedName>
    <definedName name="_xlnm.Print_Area" localSheetId="3">'Whitehall'!$A$1:$J$24,'Whitehall'!$A$26:$I$44,'Whitehall'!$B$46:$H$62</definedName>
    <definedName name="_xlnm.Print_Area" localSheetId="6">'YTD Comparisons'!$C$1:$P$24,'YTD Comparisons'!$C$26:$P$49,'YTD Comparisons'!$C$51:$P$74,'YTD Comparisons'!$C$76:$P$99,'YTD Comparisons'!$C$101:$P$124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<sst xmlns="http://schemas.openxmlformats.org/spreadsheetml/2006/main" count="214" uniqueCount="49">
  <si>
    <t>Month</t>
  </si>
  <si>
    <t>911 Wireless</t>
  </si>
  <si>
    <t>911 Wireline</t>
  </si>
  <si>
    <t>911 VoIP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</si>
  <si>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</si>
  <si>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</si>
  <si>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</si>
  <si>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</si>
  <si>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</si>
  <si>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</si>
  <si>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</si>
  <si>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</si>
  <si>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</si>
  <si>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</si>
  <si>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</si>
  <si>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</si>
  <si>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</si>
  <si>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No ANI/ALI</t>
  </si>
  <si>
    <t>Abandoned Calls</t>
  </si>
  <si>
    <t>Rollover Calls</t>
  </si>
  <si>
    <t>Average Answer Delay</t>
  </si>
  <si>
    <t>Bexley</t>
  </si>
  <si>
    <t>Gahanna</t>
  </si>
  <si>
    <t>New Albany</t>
  </si>
  <si>
    <t>Whitehall</t>
  </si>
  <si>
    <t>No ANI/ALI Totals</t>
  </si>
  <si>
    <t>*** Total system count does not include MECC call data ***</t>
  </si>
  <si>
    <t>911 Totals</t>
  </si>
  <si>
    <t>Total System Calls</t>
  </si>
  <si>
    <t>Whitehall 9-1-1 System Statistics</t>
  </si>
  <si>
    <t>New Albany 9-1-1 System Statistics</t>
  </si>
  <si>
    <t>Bexley 9-1-1 System Statistics</t>
  </si>
  <si>
    <t>Gahanna 9-1-1 System Statistics</t>
  </si>
  <si>
    <t>MECC 9-1-1 System Statistics</t>
  </si>
  <si>
    <t>9-1-1 Call Totals</t>
  </si>
  <si>
    <t>9-1-1 Wireless Totals</t>
  </si>
  <si>
    <t>9-1-1 Wireline Totals</t>
  </si>
  <si>
    <t>9-1-1 VoIP Totals</t>
  </si>
  <si>
    <t>9-1-1 Total</t>
  </si>
  <si>
    <t>9-1-1 Wireless</t>
  </si>
  <si>
    <t>9-1-1 Wireline</t>
  </si>
  <si>
    <t>9-1-1 VoIP</t>
  </si>
  <si>
    <t>9-1-1WRLS: 9-1-1 calls received from phones where the class of service is wireless</t>
  </si>
  <si>
    <t>9-1-1WRLN: 9-1-1 calls received from landline/hardwire telephones using the traditional telephone network</t>
  </si>
  <si>
    <t>9-1-1VoIP: 9-1-1 calls received from voice over internet telephone providers</t>
  </si>
  <si>
    <t>Non-Emergency Lines</t>
  </si>
  <si>
    <t>Non-Emergency Lines: calls received from landline, non-emergency or administrative lines into the respective PSAP</t>
  </si>
  <si>
    <t>2018 Call Data</t>
  </si>
  <si>
    <t>2018 Total System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</si>
</sst>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 tint="0.34999001026153564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3499900102615356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35"/>
      <name val="Calibri"/>
      <family val="2"/>
    </font>
    <font>
      <sz val="9"/>
      <color theme="1" tint="0.35"/>
      <name val="+mn-cs"/>
      <family val="2"/>
    </font>
    <font>
      <b/>
      <sz val="18"/>
      <color theme="1" tint="0.25"/>
      <name val="Calibri"/>
      <family val="2"/>
    </font>
    <font>
      <sz val="9"/>
      <color theme="1" tint="0.25"/>
      <name val="+mn-cs"/>
      <family val="2"/>
    </font>
    <font>
      <b/>
      <sz val="9"/>
      <color theme="0"/>
      <name val="Calibri"/>
      <family val="2"/>
    </font>
    <font>
      <b/>
      <sz val="16"/>
      <color theme="1" tint="0.25"/>
      <name val="Calibri"/>
      <family val="2"/>
    </font>
    <font>
      <b/>
      <sz val="10"/>
      <color theme="1" tint="0.35"/>
      <name val="+mn-cs"/>
      <family val="2"/>
    </font>
    <font>
      <b/>
      <sz val="9"/>
      <color theme="1" tint="0.35"/>
      <name val="+mn-cs"/>
      <family val="2"/>
    </font>
    <font>
      <sz val="9"/>
      <color theme="1" tint="0.35"/>
      <name val="Calibri"/>
      <family val="2"/>
    </font>
    <font>
      <b/>
      <sz val="16"/>
      <color theme="3"/>
      <name val="Calibri"/>
      <family val="2"/>
    </font>
    <font>
      <b/>
      <sz val="10"/>
      <color theme="4"/>
      <name val="Calibri"/>
      <family val="2"/>
    </font>
    <font>
      <b/>
      <sz val="10"/>
      <color theme="2" tint="-0.5"/>
      <name val="Calibri"/>
      <family val="2"/>
    </font>
    <font>
      <b/>
      <sz val="10"/>
      <color theme="8"/>
      <name val="Calibri"/>
      <family val="2"/>
    </font>
    <font>
      <b/>
      <sz val="10"/>
      <color theme="8" tint="-0.25"/>
      <name val="Calibri"/>
      <family val="2"/>
    </font>
    <font>
      <b/>
      <sz val="10"/>
      <color theme="1" tint="0.25"/>
      <name val="Calibri"/>
      <family val="2"/>
    </font>
    <font>
      <b/>
      <sz val="10"/>
      <color theme="3" tint="-0.25"/>
      <name val="Calibri"/>
      <family val="2"/>
    </font>
    <font>
      <b/>
      <sz val="10"/>
      <color theme="4" tint="-0.5"/>
      <name val="Calibri"/>
      <family val="2"/>
    </font>
    <font>
      <b/>
      <sz val="10"/>
      <color theme="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/>
      <top/>
      <bottom style="medium"/>
    </border>
    <border>
      <left/>
      <right/>
      <top style="double"/>
      <bottom style="medium"/>
    </border>
    <border>
      <left/>
      <right/>
      <top style="medium"/>
      <bottom/>
    </border>
    <border>
      <left style="double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 style="medium"/>
    </border>
    <border>
      <left/>
      <right style="double"/>
      <top/>
      <bottom style="double"/>
    </border>
    <border>
      <left/>
      <right style="double"/>
      <top/>
      <bottom style="medium"/>
    </border>
    <border>
      <left/>
      <right style="double"/>
      <top style="medium"/>
      <bottom style="thin"/>
    </border>
    <border>
      <left style="thin"/>
      <right style="double"/>
      <top/>
      <bottom style="medium"/>
    </border>
    <border>
      <left style="thin"/>
      <right style="double"/>
      <top/>
      <bottom style="double"/>
    </border>
    <border>
      <left/>
      <right style="thin"/>
      <top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/>
      <bottom style="medium"/>
    </border>
    <border>
      <left/>
      <right style="thin"/>
      <top/>
      <bottom style="medium"/>
    </border>
    <border>
      <left style="double"/>
      <right style="medium"/>
      <top/>
      <bottom style="thin"/>
    </border>
    <border>
      <left style="double"/>
      <right style="medium"/>
      <top style="thin"/>
      <bottom style="medium"/>
    </border>
    <border>
      <left style="thin"/>
      <right/>
      <top style="double"/>
      <bottom/>
    </border>
    <border>
      <left style="double"/>
      <right style="medium"/>
      <top style="medium"/>
      <bottom/>
    </border>
    <border>
      <left style="double"/>
      <right style="medium"/>
      <top/>
      <bottom/>
    </border>
    <border>
      <left style="double"/>
      <right/>
      <top style="medium"/>
      <bottom style="double"/>
    </border>
    <border>
      <left/>
      <right style="medium"/>
      <top style="medium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/>
    <xf numFmtId="0" fontId="5" fillId="0" borderId="0" xfId="0" applyFont="1" applyBorder="1"/>
    <xf numFmtId="0" fontId="0" fillId="0" borderId="0" xfId="0" applyBorder="1"/>
    <xf numFmtId="0" fontId="2" fillId="0" borderId="0" xfId="0" applyFont="1" applyBorder="1"/>
    <xf numFmtId="0" fontId="5" fillId="0" borderId="12" xfId="0" applyFont="1" applyBorder="1"/>
    <xf numFmtId="0" fontId="2" fillId="0" borderId="12" xfId="0" applyFont="1" applyBorder="1"/>
    <xf numFmtId="0" fontId="0" fillId="0" borderId="12" xfId="0" applyBorder="1"/>
    <xf numFmtId="0" fontId="0" fillId="0" borderId="13" xfId="0" applyBorder="1"/>
    <xf numFmtId="0" fontId="5" fillId="0" borderId="14" xfId="0" applyFont="1" applyBorder="1" applyAlignment="1">
      <alignment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6" fillId="0" borderId="0" xfId="0" applyFont="1" applyBorder="1"/>
    <xf numFmtId="0" fontId="4" fillId="2" borderId="16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wrapText="1"/>
    </xf>
    <xf numFmtId="20" fontId="0" fillId="0" borderId="18" xfId="0" applyNumberFormat="1" applyBorder="1" applyAlignment="1">
      <alignment horizontal="center"/>
    </xf>
    <xf numFmtId="20" fontId="4" fillId="2" borderId="21" xfId="0" applyNumberFormat="1" applyFont="1" applyFill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0" fontId="10" fillId="2" borderId="10" xfId="0" applyFont="1" applyFill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0" fontId="4" fillId="3" borderId="9" xfId="0" applyNumberFormat="1" applyFont="1" applyFill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/>
    <xf numFmtId="0" fontId="0" fillId="0" borderId="0" xfId="0" applyBorder="1" applyAlignment="1">
      <alignment horizontal="center"/>
    </xf>
    <xf numFmtId="0" fontId="5" fillId="0" borderId="0" xfId="0" applyFont="1"/>
    <xf numFmtId="0" fontId="4" fillId="2" borderId="2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4" fillId="2" borderId="11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4" fillId="2" borderId="41" xfId="0" applyFont="1" applyFill="1" applyBorder="1" applyAlignment="1">
      <alignment horizontal="center" wrapText="1"/>
    </xf>
    <xf numFmtId="0" fontId="14" fillId="0" borderId="2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31" xfId="0" applyFont="1" applyFill="1" applyBorder="1"/>
    <xf numFmtId="0" fontId="15" fillId="0" borderId="27" xfId="0" applyFont="1" applyFill="1" applyBorder="1"/>
    <xf numFmtId="0" fontId="15" fillId="0" borderId="29" xfId="0" applyFont="1" applyFill="1" applyBorder="1"/>
    <xf numFmtId="0" fontId="17" fillId="0" borderId="0" xfId="0" applyFont="1"/>
    <xf numFmtId="0" fontId="14" fillId="0" borderId="7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8" fillId="0" borderId="0" xfId="0" applyFont="1"/>
    <xf numFmtId="3" fontId="0" fillId="0" borderId="7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4" fillId="2" borderId="42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16" fillId="4" borderId="43" xfId="0" applyNumberFormat="1" applyFont="1" applyFill="1" applyBorder="1" applyAlignment="1">
      <alignment horizontal="center"/>
    </xf>
    <xf numFmtId="3" fontId="16" fillId="4" borderId="9" xfId="0" applyNumberFormat="1" applyFont="1" applyFill="1" applyBorder="1" applyAlignment="1">
      <alignment horizontal="center"/>
    </xf>
    <xf numFmtId="3" fontId="16" fillId="4" borderId="42" xfId="0" applyNumberFormat="1" applyFon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4" fillId="2" borderId="38" xfId="0" applyNumberFormat="1" applyFont="1" applyFill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4" fillId="5" borderId="59" xfId="0" applyFont="1" applyFill="1" applyBorder="1" applyAlignment="1">
      <alignment horizontal="center" vertical="center" textRotation="90" wrapText="1"/>
    </xf>
    <xf numFmtId="0" fontId="4" fillId="5" borderId="25" xfId="0" applyFont="1" applyFill="1" applyBorder="1" applyAlignment="1">
      <alignment horizontal="center" vertical="center" textRotation="90" wrapText="1"/>
    </xf>
    <xf numFmtId="0" fontId="4" fillId="5" borderId="60" xfId="0" applyFont="1" applyFill="1" applyBorder="1" applyAlignment="1">
      <alignment horizontal="center" vertical="center" textRotation="90" wrapText="1"/>
    </xf>
    <xf numFmtId="0" fontId="4" fillId="5" borderId="24" xfId="0" applyFont="1" applyFill="1" applyBorder="1" applyAlignment="1">
      <alignment horizontal="center" vertical="center" textRotation="90" wrapText="1"/>
    </xf>
    <xf numFmtId="0" fontId="11" fillId="6" borderId="61" xfId="0" applyFont="1" applyFill="1" applyBorder="1" applyAlignment="1">
      <alignment horizontal="center" vertical="center"/>
    </xf>
    <xf numFmtId="0" fontId="11" fillId="6" borderId="49" xfId="0" applyFont="1" applyFill="1" applyBorder="1" applyAlignment="1">
      <alignment horizontal="center" vertical="center"/>
    </xf>
    <xf numFmtId="0" fontId="11" fillId="6" borderId="50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6" borderId="54" xfId="0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5" borderId="62" xfId="0" applyFont="1" applyFill="1" applyBorder="1" applyAlignment="1">
      <alignment horizontal="center" vertical="center" textRotation="90" wrapText="1"/>
    </xf>
    <xf numFmtId="0" fontId="12" fillId="5" borderId="63" xfId="0" applyFont="1" applyFill="1" applyBorder="1" applyAlignment="1">
      <alignment horizontal="center" vertical="center" textRotation="90" wrapText="1"/>
    </xf>
    <xf numFmtId="0" fontId="16" fillId="4" borderId="64" xfId="0" applyFont="1" applyFill="1" applyBorder="1" applyAlignment="1">
      <alignment horizontal="center" vertical="center" wrapText="1"/>
    </xf>
    <xf numFmtId="0" fontId="16" fillId="4" borderId="65" xfId="0" applyFont="1" applyFill="1" applyBorder="1" applyAlignment="1">
      <alignment horizontal="center" vertical="center" wrapText="1"/>
    </xf>
    <xf numFmtId="0" fontId="9" fillId="6" borderId="66" xfId="0" applyFont="1" applyFill="1" applyBorder="1" applyAlignment="1">
      <alignment horizontal="center"/>
    </xf>
    <xf numFmtId="0" fontId="9" fillId="6" borderId="67" xfId="0" applyFont="1" applyFill="1" applyBorder="1" applyAlignment="1">
      <alignment horizontal="center"/>
    </xf>
    <xf numFmtId="0" fontId="9" fillId="6" borderId="6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Total Calls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21"/>
          <c:w val="0.90325"/>
          <c:h val="0.7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Bexley!$C$6</c:f>
              <c:strCache>
                <c:ptCount val="1"/>
                <c:pt idx="0">
                  <c:v>9-1-1 Wireless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Bexley!$A$7:$A$18</c:f>
              <c:strCache/>
            </c:strRef>
          </c:cat>
          <c:val>
            <c:numRef>
              <c:f>Bexley!$C$7:$C$18</c:f>
              <c:numCache/>
            </c:numRef>
          </c:val>
        </c:ser>
        <c:ser>
          <c:idx val="1"/>
          <c:order val="1"/>
          <c:tx>
            <c:strRef>
              <c:f>Bexley!$D$6</c:f>
              <c:strCache>
                <c:ptCount val="1"/>
                <c:pt idx="0">
                  <c:v>9-1-1 Wireline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Bexley!$A$7:$A$18</c:f>
              <c:strCache/>
            </c:strRef>
          </c:cat>
          <c:val>
            <c:numRef>
              <c:f>Bexley!$D$7:$D$18</c:f>
              <c:numCache/>
            </c:numRef>
          </c:val>
        </c:ser>
        <c:ser>
          <c:idx val="2"/>
          <c:order val="2"/>
          <c:tx>
            <c:strRef>
              <c:f>Bexley!$E$6</c:f>
              <c:strCache>
                <c:ptCount val="1"/>
                <c:pt idx="0">
                  <c:v>9-1-1 VoIP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Bexley!$A$7:$A$18</c:f>
              <c:strCache/>
            </c:strRef>
          </c:cat>
          <c:val>
            <c:numRef>
              <c:f>Bexley!$E$7:$E$18</c:f>
              <c:numCache/>
            </c:numRef>
          </c:val>
        </c:ser>
        <c:ser>
          <c:idx val="3"/>
          <c:order val="3"/>
          <c:tx>
            <c:strRef>
              <c:f>Bexley!$F$6</c:f>
              <c:strCache>
                <c:ptCount val="1"/>
                <c:pt idx="0">
                  <c:v>No ANI/ALI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Bexley!$A$7:$A$18</c:f>
              <c:strCache/>
            </c:strRef>
          </c:cat>
          <c:val>
            <c:numRef>
              <c:f>Bexley!$F$7:$F$18</c:f>
              <c:numCache/>
            </c:numRef>
          </c:val>
        </c:ser>
        <c:axId val="8572278"/>
        <c:axId val="10041639"/>
      </c:barChart>
      <c:catAx>
        <c:axId val="8572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041639"/>
        <c:crosses val="autoZero"/>
        <c:auto val="1"/>
        <c:lblOffset val="100"/>
        <c:noMultiLvlLbl val="0"/>
      </c:catAx>
      <c:valAx>
        <c:axId val="1004163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5722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125"/>
          <c:y val="0.90725"/>
          <c:w val="0.422"/>
          <c:h val="0.09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Total Calls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5"/>
          <c:y val="0.10725"/>
          <c:w val="0.9467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MECC!$C$6</c:f>
              <c:strCache>
                <c:ptCount val="1"/>
                <c:pt idx="0">
                  <c:v>9-1-1 Wireless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MECC!$A$7:$A$18</c:f>
              <c:strCache/>
            </c:strRef>
          </c:cat>
          <c:val>
            <c:numRef>
              <c:f>MECC!$C$7:$C$18</c:f>
              <c:numCache/>
            </c:numRef>
          </c:val>
        </c:ser>
        <c:ser>
          <c:idx val="1"/>
          <c:order val="1"/>
          <c:tx>
            <c:strRef>
              <c:f>MECC!$D$6</c:f>
              <c:strCache>
                <c:ptCount val="1"/>
                <c:pt idx="0">
                  <c:v>9-1-1 Wireline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MECC!$A$7:$A$18</c:f>
              <c:strCache/>
            </c:strRef>
          </c:cat>
          <c:val>
            <c:numRef>
              <c:f>MECC!$D$7:$D$18</c:f>
              <c:numCache/>
            </c:numRef>
          </c:val>
        </c:ser>
        <c:ser>
          <c:idx val="2"/>
          <c:order val="2"/>
          <c:tx>
            <c:strRef>
              <c:f>MECC!$E$6</c:f>
              <c:strCache>
                <c:ptCount val="1"/>
                <c:pt idx="0">
                  <c:v>9-1-1 VoIP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MECC!$A$7:$A$18</c:f>
              <c:strCache/>
            </c:strRef>
          </c:cat>
          <c:val>
            <c:numRef>
              <c:f>MECC!$E$7:$E$18</c:f>
              <c:numCache/>
            </c:numRef>
          </c:val>
        </c:ser>
        <c:ser>
          <c:idx val="3"/>
          <c:order val="3"/>
          <c:tx>
            <c:strRef>
              <c:f>MECC!$F$6</c:f>
              <c:strCache>
                <c:ptCount val="1"/>
                <c:pt idx="0">
                  <c:v>No ANI/ALI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MECC!$A$7:$A$18</c:f>
              <c:strCache/>
            </c:strRef>
          </c:cat>
          <c:val>
            <c:numRef>
              <c:f>MECC!$F$7:$F$18</c:f>
              <c:numCache/>
            </c:numRef>
          </c:val>
        </c:ser>
        <c:axId val="41312222"/>
        <c:axId val="36265679"/>
      </c:barChart>
      <c:catAx>
        <c:axId val="41312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265679"/>
        <c:crosses val="autoZero"/>
        <c:auto val="1"/>
        <c:lblOffset val="100"/>
        <c:noMultiLvlLbl val="0"/>
      </c:catAx>
      <c:valAx>
        <c:axId val="3626567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3122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"/>
          <c:y val="0.911"/>
          <c:w val="0.41025"/>
          <c:h val="0.08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9-1-1 Total Calls YTD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18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825"/>
          <c:y val="0.172"/>
          <c:w val="0.875"/>
          <c:h val="0.754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000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[CATEGORY NAME]</a:t>
                    </a:r>
                    <a:r>
                      <a:rPr lang="en-US" cap="none" sz="1000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
[PERCENTAGE]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035"/>
                  <c:y val="-0.041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000" b="1" u="none" baseline="0">
                        <a:solidFill>
                          <a:schemeClr val="bg2">
                            <a:lumMod val="50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[CATEGORY NAME]</a:t>
                    </a:r>
                    <a:r>
                      <a:rPr lang="en-US" cap="none" sz="1000" b="1" u="none" baseline="0">
                        <a:solidFill>
                          <a:schemeClr val="bg2">
                            <a:lumMod val="50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
[PERCENTAGE]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0025"/>
                  <c:y val="-0.0057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000" b="1" u="none" baseline="0">
                        <a:solidFill>
                          <a:schemeClr val="accent5"/>
                        </a:solidFill>
                        <a:latin typeface="Calibri"/>
                        <a:ea typeface="Calibri"/>
                        <a:cs typeface="Calibri"/>
                      </a:rPr>
                      <a:t>[CATEGORY NAME]</a:t>
                    </a:r>
                    <a:r>
                      <a:rPr lang="en-US" cap="none" sz="1000" b="1" u="none" baseline="0">
                        <a:solidFill>
                          <a:schemeClr val="accent5"/>
                        </a:solidFill>
                        <a:latin typeface="Calibri"/>
                        <a:ea typeface="Calibri"/>
                        <a:cs typeface="Calibri"/>
                      </a:rPr>
                      <a:t>
[PERCENTAGE]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575"/>
                  <c:y val="0.0012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000" b="1" u="none" baseline="0">
                        <a:solidFill>
                          <a:schemeClr val="accent5">
                            <a:lumMod val="75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[CATEGORY NAME]</a:t>
                    </a:r>
                    <a:r>
                      <a:rPr lang="en-US" cap="none" sz="1000" b="1" u="none" baseline="0">
                        <a:solidFill>
                          <a:schemeClr val="accent5">
                            <a:lumMod val="75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
[PERCENTAGE]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000" b="1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[CATEGORY NAME]</a:t>
                    </a:r>
                    <a:r>
                      <a:rPr lang="en-US" cap="none" sz="1000" b="1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
[PERCENTAGE]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</c:spPr>
            </c:leaderLines>
          </c:dLbls>
          <c:cat>
            <c:strRef>
              <c:f>(MECC!$C$6,MECC!$D$6,MECC!$E$6,MECC!$F$6,MECC!$J$6)</c:f>
              <c:strCache/>
            </c:strRef>
          </c:cat>
          <c:val>
            <c:numRef>
              <c:f>(MECC!$C$19,MECC!$D$19,MECC!$E$19,MECC!$F$19,MECC!$J$19)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Calibri"/>
                <a:cs typeface="Calibri"/>
              </a:rPr>
              <a:t>2018 Primary PSAP 9-1-1 Call Count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9"/>
          <c:order val="0"/>
          <c:tx>
            <c:strRef>
              <c:f>'Aggregate Data'!$B$20</c:f>
              <c:strCache>
                <c:ptCount val="1"/>
                <c:pt idx="0">
                  <c:v>Bexley</c:v>
                </c:pt>
              </c:strCache>
            </c:strRef>
          </c:tx>
          <c:spPr>
            <a:solidFill>
              <a:schemeClr val="accent1">
                <a:lumMod val="80000"/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Data'!$C$3:$N$3</c:f>
              <c:strCache/>
            </c:strRef>
          </c:cat>
          <c:val>
            <c:numRef>
              <c:f>'Aggregate Data'!$C$20:$N$20</c:f>
              <c:numCache/>
            </c:numRef>
          </c:val>
        </c:ser>
        <c:ser>
          <c:idx val="10"/>
          <c:order val="1"/>
          <c:tx>
            <c:strRef>
              <c:f>'Aggregate Data'!$B$21</c:f>
              <c:strCache>
                <c:ptCount val="1"/>
                <c:pt idx="0">
                  <c:v>Gahanna</c:v>
                </c:pt>
              </c:strCache>
            </c:strRef>
          </c:tx>
          <c:spPr>
            <a:solidFill>
              <a:schemeClr val="accent3">
                <a:lumMod val="80000"/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Data'!$C$3:$N$3</c:f>
              <c:strCache/>
            </c:strRef>
          </c:cat>
          <c:val>
            <c:numRef>
              <c:f>'Aggregate Data'!$C$21:$N$21</c:f>
              <c:numCache/>
            </c:numRef>
          </c:val>
        </c:ser>
        <c:ser>
          <c:idx val="11"/>
          <c:order val="2"/>
          <c:tx>
            <c:strRef>
              <c:f>'Aggregate Data'!$B$22</c:f>
              <c:strCache>
                <c:ptCount val="1"/>
                <c:pt idx="0">
                  <c:v>New Albany</c:v>
                </c:pt>
              </c:strCache>
            </c:strRef>
          </c:tx>
          <c:spPr>
            <a:solidFill>
              <a:schemeClr val="accent5">
                <a:lumMod val="80000"/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Data'!$C$3:$N$3</c:f>
              <c:strCache/>
            </c:strRef>
          </c:cat>
          <c:val>
            <c:numRef>
              <c:f>'Aggregate Data'!$C$22:$N$22</c:f>
              <c:numCache/>
            </c:numRef>
          </c:val>
        </c:ser>
        <c:ser>
          <c:idx val="0"/>
          <c:order val="3"/>
          <c:tx>
            <c:strRef>
              <c:f>'Aggregate Data'!$B$23</c:f>
              <c:strCache>
                <c:ptCount val="1"/>
                <c:pt idx="0">
                  <c:v>Whitehall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Data'!$C$3:$N$3</c:f>
              <c:strCache/>
            </c:strRef>
          </c:cat>
          <c:val>
            <c:numRef>
              <c:f>'Aggregate Data'!$C$23:$N$23</c:f>
              <c:numCache/>
            </c:numRef>
          </c:val>
        </c:ser>
        <c:gapWidth val="65"/>
        <c:axId val="57955656"/>
        <c:axId val="51838857"/>
      </c:barChart>
      <c:catAx>
        <c:axId val="579556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838857"/>
        <c:crosses val="autoZero"/>
        <c:auto val="1"/>
        <c:lblOffset val="100"/>
        <c:noMultiLvlLbl val="0"/>
      </c:catAx>
      <c:valAx>
        <c:axId val="51838857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1"/>
        <c:majorTickMark val="none"/>
        <c:minorTickMark val="none"/>
        <c:tickLblPos val="nextTo"/>
        <c:crossAx val="57955656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>
            <a:solidFill>
              <a:schemeClr val="tx1">
                <a:lumMod val="35000"/>
                <a:lumOff val="65000"/>
              </a:schemeClr>
            </a:solidFill>
          </a:ln>
        </c:spPr>
        <c:txPr>
          <a:bodyPr vert="horz" rot="0"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bg1"/>
        </a:gs>
        <a:gs pos="39000">
          <a:schemeClr val="bg1"/>
        </a:gs>
        <a:gs pos="100000">
          <a:schemeClr val="bg1">
            <a:lumMod val="75000"/>
          </a:schemeClr>
        </a:gs>
      </a:gsLst>
      <a:path path="circle">
        <a:fillToRect l="50000" t="-80000" r="50000" b="180000"/>
      </a:path>
    </a:gradFill>
    <a:ln w="9525" cap="flat" cmpd="sng">
      <a:solidFill>
        <a:schemeClr val="tx1">
          <a:lumMod val="25000"/>
          <a:lumOff val="7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Calibri"/>
                <a:cs typeface="Calibri"/>
              </a:rPr>
              <a:t>2018</a:t>
            </a:r>
            <a:r>
              <a:rPr lang="en-US" cap="none" sz="18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Calibri"/>
                <a:cs typeface="Calibri"/>
              </a:rPr>
              <a:t> Primary PSAP Aggregate 9-1-1 Calls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'Aggregate Data'!$A$24:$B$24</c:f>
              <c:strCache>
                <c:ptCount val="1"/>
                <c:pt idx="0">
                  <c:v>Total System Calls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'Aggregate Data'!$C$3:$N$3</c:f>
              <c:strCache/>
            </c:strRef>
          </c:cat>
          <c:val>
            <c:numRef>
              <c:f>'Aggregate Data'!$C$24:$N$24</c:f>
              <c:numCache/>
            </c:numRef>
          </c:val>
        </c:ser>
        <c:gapWidth val="65"/>
        <c:axId val="63896530"/>
        <c:axId val="38197859"/>
      </c:barChart>
      <c:catAx>
        <c:axId val="63896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197859"/>
        <c:crosses val="autoZero"/>
        <c:auto val="1"/>
        <c:lblOffset val="100"/>
        <c:noMultiLvlLbl val="0"/>
      </c:catAx>
      <c:valAx>
        <c:axId val="38197859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89653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bg1"/>
        </a:gs>
        <a:gs pos="39000">
          <a:schemeClr val="bg1"/>
        </a:gs>
        <a:gs pos="100000">
          <a:schemeClr val="bg1">
            <a:lumMod val="75000"/>
          </a:schemeClr>
        </a:gs>
      </a:gsLst>
      <a:path path="circle">
        <a:fillToRect l="50000" t="-80000" r="50000" b="180000"/>
      </a:path>
    </a:gradFill>
    <a:ln w="9525" cap="flat" cmpd="sng">
      <a:solidFill>
        <a:schemeClr val="tx1">
          <a:lumMod val="25000"/>
          <a:lumOff val="7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2018</a:t>
            </a: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 Aggregate Call Classification Data</a:t>
            </a:r>
          </a:p>
        </c:rich>
      </c:tx>
      <c:layout/>
      <c:overlay val="0"/>
      <c:spPr>
        <a:noFill/>
        <a:ln>
          <a:noFill/>
        </a:ln>
      </c:spPr>
    </c:title>
    <c:view3D>
      <c:rotX val="50"/>
      <c:rotY val="17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"/>
          <c:y val="0.15975"/>
          <c:w val="1"/>
          <c:h val="0.8122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9-1-1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Wireless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fld id="{f3566ed1-9e75-4ed8-bb40-729a56032e78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[PERCENTAGE]</a:t>
                    </a:fld>
                  </a:p>
                </c:rich>
              </c:tx>
              <c:dLblPos val="in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9-1-1 Wireline</a:t>
                    </a:r>
                    <a:fld id="{2bd167f9-1e2f-42ed-80cf-7e5507e4dc38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[PERCENTAGE]</a:t>
                    </a:fld>
                  </a:p>
                </c:rich>
              </c:tx>
              <c:dLblPos val="in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9-1-1 VoIP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 </a:t>
                    </a:r>
                    <a:fld id="{a70bd88c-de56-4ca7-be47-d4df911e852a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[PERCENTAGE]</a:t>
                    </a:fld>
                  </a:p>
                </c:rich>
              </c:tx>
              <c:dLblPos val="in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No ANI/ALI</a:t>
                    </a:r>
                    <a:fld id="{ed1d2cd6-5486-4a7a-b591-bdd2d45dc0a1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[PERCENTAGE]</a:t>
                    </a:fld>
                  </a:p>
                </c:rich>
              </c:tx>
              <c:dLblPos val="inEnd"/>
              <c:showLegendKey val="0"/>
              <c:showVal val="0"/>
              <c:showBubbleSize val="0"/>
              <c:showCatName val="0"/>
              <c:showSerName val="1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1"/>
            <c:showLeaderLines val="1"/>
            <c:showPercent val="1"/>
            <c:leaderLines>
              <c:spPr>
                <a:ln w="9525"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leaderLines>
          </c:dLbls>
          <c:val>
            <c:numRef>
              <c:f>('Aggregate Data'!$O$7,'Aggregate Data'!$O$11,'Aggregate Data'!$O$15,'Aggregate Data'!$O$19)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gradFill rotWithShape="1">
      <a:gsLst>
        <a:gs pos="0">
          <a:schemeClr val="bg1"/>
        </a:gs>
        <a:gs pos="39000">
          <a:schemeClr val="bg1"/>
        </a:gs>
        <a:gs pos="100000">
          <a:schemeClr val="bg1">
            <a:lumMod val="75000"/>
          </a:schemeClr>
        </a:gs>
      </a:gsLst>
      <a:path path="circle">
        <a:fillToRect l="50000" t="-80000" r="50000" b="180000"/>
      </a:path>
    </a:gradFill>
    <a:ln w="9525" cap="flat" cmpd="sng">
      <a:solidFill>
        <a:schemeClr val="tx1">
          <a:lumMod val="25000"/>
          <a:lumOff val="7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2018 Aggregate</a:t>
            </a: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 Call Department Data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Bexley</c:v>
          </c:tx>
          <c:spPr>
            <a:solidFill>
              <a:schemeClr val="accent1"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Data'!$C$30:$C$33</c:f>
              <c:strCache/>
            </c:strRef>
          </c:cat>
          <c:val>
            <c:numRef>
              <c:f>('Aggregate Data'!$O$4,'Aggregate Data'!$O$8,'Aggregate Data'!$O$12,'Aggregate Data'!$O$16)</c:f>
              <c:numCache/>
            </c:numRef>
          </c:val>
        </c:ser>
        <c:ser>
          <c:idx val="1"/>
          <c:order val="1"/>
          <c:tx>
            <c:v>Gahanna</c:v>
          </c:tx>
          <c:spPr>
            <a:solidFill>
              <a:schemeClr val="accent3"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Data'!$C$30:$C$33</c:f>
              <c:strCache/>
            </c:strRef>
          </c:cat>
          <c:val>
            <c:numRef>
              <c:f>('Aggregate Data'!$O$5,'Aggregate Data'!$O$9,'Aggregate Data'!$O$13,'Aggregate Data'!$O$17)</c:f>
              <c:numCache/>
            </c:numRef>
          </c:val>
        </c:ser>
        <c:ser>
          <c:idx val="2"/>
          <c:order val="2"/>
          <c:tx>
            <c:v>New Albany</c:v>
          </c:tx>
          <c:spPr>
            <a:solidFill>
              <a:schemeClr val="accent5"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Data'!$C$30:$C$33</c:f>
              <c:strCache/>
            </c:strRef>
          </c:cat>
          <c:val>
            <c:numRef>
              <c:f>('Aggregate Data'!$O$6,'Aggregate Data'!$O$10,'Aggregate Data'!$O$14,'Aggregate Data'!$O$18)</c:f>
              <c:numCache/>
            </c:numRef>
          </c:val>
        </c:ser>
        <c:ser>
          <c:idx val="3"/>
          <c:order val="3"/>
          <c:tx>
            <c:v>Whitehall</c:v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Data'!$C$30:$C$33</c:f>
              <c:strCache/>
            </c:strRef>
          </c:cat>
          <c:val>
            <c:numRef>
              <c:f>('Aggregate Data'!$O$7,'Aggregate Data'!$O$11,'Aggregate Data'!$O$15,'Aggregate Data'!$O$19)</c:f>
              <c:numCache/>
            </c:numRef>
          </c:val>
        </c:ser>
        <c:overlap val="-15"/>
        <c:gapWidth val="90"/>
        <c:axId val="8236412"/>
        <c:axId val="7018845"/>
      </c:barChart>
      <c:catAx>
        <c:axId val="82364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018845"/>
        <c:crosses val="autoZero"/>
        <c:auto val="1"/>
        <c:lblOffset val="100"/>
        <c:noMultiLvlLbl val="0"/>
      </c:catAx>
      <c:valAx>
        <c:axId val="7018845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1"/>
        <c:majorTickMark val="none"/>
        <c:minorTickMark val="none"/>
        <c:tickLblPos val="nextTo"/>
        <c:crossAx val="8236412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>
            <a:solidFill>
              <a:schemeClr val="tx1">
                <a:lumMod val="35000"/>
                <a:lumOff val="65000"/>
              </a:schemeClr>
            </a:solidFill>
          </a:ln>
        </c:spPr>
        <c:txPr>
          <a:bodyPr vert="horz" rot="0"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bg1"/>
        </a:gs>
        <a:gs pos="39000">
          <a:schemeClr val="bg1"/>
        </a:gs>
        <a:gs pos="100000">
          <a:schemeClr val="bg1">
            <a:lumMod val="75000"/>
          </a:schemeClr>
        </a:gs>
      </a:gsLst>
      <a:path path="circle">
        <a:fillToRect l="50000" t="-80000" r="50000" b="180000"/>
      </a:path>
    </a:gradFill>
    <a:ln w="9525" cap="flat" cmpd="sng">
      <a:solidFill>
        <a:schemeClr val="tx1">
          <a:lumMod val="25000"/>
          <a:lumOff val="7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9-1-1 Call Totals: YTD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Totals 2017-2021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'YTD Comparisons'!$E$2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Comparisons'!$D$3:$D$6</c:f>
              <c:strCache/>
            </c:strRef>
          </c:cat>
          <c:val>
            <c:numRef>
              <c:f>'YTD Comparisons'!$E$3:$E$6</c:f>
              <c:numCache/>
            </c:numRef>
          </c:val>
        </c:ser>
        <c:ser>
          <c:idx val="0"/>
          <c:order val="1"/>
          <c:tx>
            <c:strRef>
              <c:f>'YTD Comparisons'!$F$2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Comparisons'!$D$3:$D$6</c:f>
              <c:strCache/>
            </c:strRef>
          </c:cat>
          <c:val>
            <c:numRef>
              <c:f>'YTD Comparisons'!$F$3:$F$6</c:f>
              <c:numCache/>
            </c:numRef>
          </c:val>
        </c:ser>
        <c:ser>
          <c:idx val="1"/>
          <c:order val="2"/>
          <c:tx>
            <c:strRef>
              <c:f>'YTD Comparisons'!$G$2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Comparisons'!$D$3:$D$6</c:f>
              <c:strCache/>
            </c:strRef>
          </c:cat>
          <c:val>
            <c:numRef>
              <c:f>'YTD Comparisons'!$G$3:$G$6</c:f>
              <c:numCache/>
            </c:numRef>
          </c:val>
        </c:ser>
        <c:ser>
          <c:idx val="3"/>
          <c:order val="3"/>
          <c:tx>
            <c:strRef>
              <c:f>'YTD Comparisons'!$H$2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Comparisons'!$D$3:$D$6</c:f>
              <c:strCache/>
            </c:strRef>
          </c:cat>
          <c:val>
            <c:numRef>
              <c:f>'YTD Comparisons'!$H$3:$H$6</c:f>
              <c:numCache/>
            </c:numRef>
          </c:val>
        </c:ser>
        <c:ser>
          <c:idx val="4"/>
          <c:order val="4"/>
          <c:tx>
            <c:strRef>
              <c:f>'YTD Comparisons'!$I$2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Comparisons'!$D$3:$D$6</c:f>
              <c:strCache/>
            </c:strRef>
          </c:cat>
          <c:val>
            <c:numRef>
              <c:f>'YTD Comparisons'!$I$3:$I$6</c:f>
              <c:numCache/>
            </c:numRef>
          </c:val>
        </c:ser>
        <c:overlap val="-15"/>
        <c:gapWidth val="300"/>
        <c:axId val="63169606"/>
        <c:axId val="31655543"/>
      </c:barChart>
      <c:catAx>
        <c:axId val="631696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655543"/>
        <c:crosses val="autoZero"/>
        <c:auto val="1"/>
        <c:lblOffset val="100"/>
        <c:noMultiLvlLbl val="0"/>
      </c:catAx>
      <c:valAx>
        <c:axId val="3165554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169606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9-1-1 Wireless Totals: YTD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Totals 2017-2021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'YTD Comparisons'!$E$27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Comparisons'!$D$28:$D$31</c:f>
              <c:strCache/>
            </c:strRef>
          </c:cat>
          <c:val>
            <c:numRef>
              <c:f>'YTD Comparisons'!$E$28:$E$31</c:f>
              <c:numCache/>
            </c:numRef>
          </c:val>
        </c:ser>
        <c:ser>
          <c:idx val="0"/>
          <c:order val="1"/>
          <c:tx>
            <c:strRef>
              <c:f>'YTD Comparisons'!$F$27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Comparisons'!$D$28:$D$31</c:f>
              <c:strCache/>
            </c:strRef>
          </c:cat>
          <c:val>
            <c:numRef>
              <c:f>'YTD Comparisons'!$F$28:$F$31</c:f>
              <c:numCache/>
            </c:numRef>
          </c:val>
        </c:ser>
        <c:ser>
          <c:idx val="1"/>
          <c:order val="2"/>
          <c:tx>
            <c:strRef>
              <c:f>'YTD Comparisons'!$G$27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Comparisons'!$D$28:$D$31</c:f>
              <c:strCache/>
            </c:strRef>
          </c:cat>
          <c:val>
            <c:numRef>
              <c:f>'YTD Comparisons'!$G$28:$G$31</c:f>
              <c:numCache/>
            </c:numRef>
          </c:val>
        </c:ser>
        <c:ser>
          <c:idx val="3"/>
          <c:order val="3"/>
          <c:tx>
            <c:strRef>
              <c:f>'YTD Comparisons'!$H$27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Comparisons'!$D$28:$D$31</c:f>
              <c:strCache/>
            </c:strRef>
          </c:cat>
          <c:val>
            <c:numRef>
              <c:f>'YTD Comparisons'!$H$28:$H$31</c:f>
              <c:numCache/>
            </c:numRef>
          </c:val>
        </c:ser>
        <c:ser>
          <c:idx val="4"/>
          <c:order val="4"/>
          <c:tx>
            <c:strRef>
              <c:f>'YTD Comparisons'!$I$27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Comparisons'!$D$28:$D$31</c:f>
              <c:strCache/>
            </c:strRef>
          </c:cat>
          <c:val>
            <c:numRef>
              <c:f>'YTD Comparisons'!$I$28:$I$31</c:f>
              <c:numCache/>
            </c:numRef>
          </c:val>
        </c:ser>
        <c:overlap val="-15"/>
        <c:gapWidth val="300"/>
        <c:axId val="16464432"/>
        <c:axId val="13962161"/>
      </c:barChart>
      <c:catAx>
        <c:axId val="16464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962161"/>
        <c:crosses val="autoZero"/>
        <c:auto val="1"/>
        <c:lblOffset val="100"/>
        <c:noMultiLvlLbl val="0"/>
      </c:catAx>
      <c:valAx>
        <c:axId val="1396216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464432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9-1-1 Wireline Totals: YTD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Totals 2017-2021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'YTD Comparisons'!$E$52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Comparisons'!$D$53:$D$56</c:f>
              <c:strCache/>
            </c:strRef>
          </c:cat>
          <c:val>
            <c:numRef>
              <c:f>'YTD Comparisons'!$E$53:$E$56</c:f>
              <c:numCache/>
            </c:numRef>
          </c:val>
        </c:ser>
        <c:ser>
          <c:idx val="0"/>
          <c:order val="1"/>
          <c:tx>
            <c:strRef>
              <c:f>'YTD Comparisons'!$F$52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Comparisons'!$D$53:$D$56</c:f>
              <c:strCache/>
            </c:strRef>
          </c:cat>
          <c:val>
            <c:numRef>
              <c:f>'YTD Comparisons'!$F$53:$F$56</c:f>
              <c:numCache/>
            </c:numRef>
          </c:val>
        </c:ser>
        <c:ser>
          <c:idx val="1"/>
          <c:order val="2"/>
          <c:tx>
            <c:strRef>
              <c:f>'YTD Comparisons'!$G$52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Comparisons'!$D$53:$D$56</c:f>
              <c:strCache/>
            </c:strRef>
          </c:cat>
          <c:val>
            <c:numRef>
              <c:f>'YTD Comparisons'!$G$53:$G$56</c:f>
              <c:numCache/>
            </c:numRef>
          </c:val>
        </c:ser>
        <c:ser>
          <c:idx val="3"/>
          <c:order val="3"/>
          <c:tx>
            <c:strRef>
              <c:f>'YTD Comparisons'!$H$52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Comparisons'!$D$53:$D$56</c:f>
              <c:strCache/>
            </c:strRef>
          </c:cat>
          <c:val>
            <c:numRef>
              <c:f>'YTD Comparisons'!$H$53:$H$56</c:f>
              <c:numCache/>
            </c:numRef>
          </c:val>
        </c:ser>
        <c:ser>
          <c:idx val="4"/>
          <c:order val="4"/>
          <c:tx>
            <c:strRef>
              <c:f>'YTD Comparisons'!$I$52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Comparisons'!$D$53:$D$56</c:f>
              <c:strCache/>
            </c:strRef>
          </c:cat>
          <c:val>
            <c:numRef>
              <c:f>'YTD Comparisons'!$I$53:$I$56</c:f>
              <c:numCache/>
            </c:numRef>
          </c:val>
        </c:ser>
        <c:overlap val="-15"/>
        <c:gapWidth val="300"/>
        <c:axId val="58550586"/>
        <c:axId val="57193227"/>
      </c:barChart>
      <c:catAx>
        <c:axId val="585505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193227"/>
        <c:crosses val="autoZero"/>
        <c:auto val="1"/>
        <c:lblOffset val="100"/>
        <c:noMultiLvlLbl val="0"/>
      </c:catAx>
      <c:valAx>
        <c:axId val="5719322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550586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9-1-1 VoIP Totals: YTD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Totals 2017-2021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'YTD Comparisons'!$E$77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Comparisons'!$D$78:$D$81</c:f>
              <c:strCache/>
            </c:strRef>
          </c:cat>
          <c:val>
            <c:numRef>
              <c:f>'YTD Comparisons'!$E$78:$E$81</c:f>
              <c:numCache/>
            </c:numRef>
          </c:val>
        </c:ser>
        <c:ser>
          <c:idx val="0"/>
          <c:order val="1"/>
          <c:tx>
            <c:strRef>
              <c:f>'YTD Comparisons'!$F$77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Comparisons'!$D$78:$D$81</c:f>
              <c:strCache/>
            </c:strRef>
          </c:cat>
          <c:val>
            <c:numRef>
              <c:f>'YTD Comparisons'!$F$78:$F$81</c:f>
              <c:numCache/>
            </c:numRef>
          </c:val>
        </c:ser>
        <c:ser>
          <c:idx val="1"/>
          <c:order val="2"/>
          <c:tx>
            <c:strRef>
              <c:f>'YTD Comparisons'!$G$77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Comparisons'!$D$78:$D$81</c:f>
              <c:strCache/>
            </c:strRef>
          </c:cat>
          <c:val>
            <c:numRef>
              <c:f>'YTD Comparisons'!$G$78:$G$81</c:f>
              <c:numCache/>
            </c:numRef>
          </c:val>
        </c:ser>
        <c:ser>
          <c:idx val="3"/>
          <c:order val="3"/>
          <c:tx>
            <c:strRef>
              <c:f>'YTD Comparisons'!$H$77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Comparisons'!$D$78:$D$81</c:f>
              <c:strCache/>
            </c:strRef>
          </c:cat>
          <c:val>
            <c:numRef>
              <c:f>'YTD Comparisons'!$H$78:$H$81</c:f>
              <c:numCache/>
            </c:numRef>
          </c:val>
        </c:ser>
        <c:ser>
          <c:idx val="4"/>
          <c:order val="4"/>
          <c:tx>
            <c:strRef>
              <c:f>'YTD Comparisons'!$I$77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Comparisons'!$D$78:$D$81</c:f>
              <c:strCache/>
            </c:strRef>
          </c:cat>
          <c:val>
            <c:numRef>
              <c:f>'YTD Comparisons'!$I$78:$I$81</c:f>
              <c:numCache/>
            </c:numRef>
          </c:val>
        </c:ser>
        <c:overlap val="-15"/>
        <c:gapWidth val="300"/>
        <c:axId val="44976996"/>
        <c:axId val="2139781"/>
      </c:barChart>
      <c:catAx>
        <c:axId val="44976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39781"/>
        <c:crosses val="autoZero"/>
        <c:auto val="1"/>
        <c:lblOffset val="100"/>
        <c:noMultiLvlLbl val="0"/>
      </c:catAx>
      <c:valAx>
        <c:axId val="213978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976996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9-1-1 Total Calls YTD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26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4"/>
          <c:y val="0.1495"/>
          <c:w val="0.924"/>
          <c:h val="0.769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2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3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4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5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Lbls>
            <c:dLbl>
              <c:idx val="0"/>
              <c:layout>
                <c:manualLayout>
                  <c:x val="-0.0955"/>
                  <c:y val="0.068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bg2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(Bexley!$C$6:$F$6,Bexley!$H$6:$I$6)</c:f>
              <c:strCache/>
            </c:strRef>
          </c:cat>
          <c:val>
            <c:numRef>
              <c:f>(Bexley!$C$19:$F$19,Bexley!$H$19:$I$19)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No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ANI/ALI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Totals: YTD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Totals 2017-2021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'YTD Comparisons'!$E$102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Comparisons'!$D$103:$D$106</c:f>
              <c:strCache/>
            </c:strRef>
          </c:cat>
          <c:val>
            <c:numRef>
              <c:f>'YTD Comparisons'!$E$103:$E$106</c:f>
              <c:numCache/>
            </c:numRef>
          </c:val>
        </c:ser>
        <c:ser>
          <c:idx val="0"/>
          <c:order val="1"/>
          <c:tx>
            <c:strRef>
              <c:f>'YTD Comparisons'!$F$102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Comparisons'!$D$103:$D$106</c:f>
              <c:strCache/>
            </c:strRef>
          </c:cat>
          <c:val>
            <c:numRef>
              <c:f>'YTD Comparisons'!$F$103:$F$106</c:f>
              <c:numCache/>
            </c:numRef>
          </c:val>
        </c:ser>
        <c:ser>
          <c:idx val="1"/>
          <c:order val="2"/>
          <c:tx>
            <c:strRef>
              <c:f>'YTD Comparisons'!$G$102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Comparisons'!$D$103:$D$106</c:f>
              <c:strCache/>
            </c:strRef>
          </c:cat>
          <c:val>
            <c:numRef>
              <c:f>'YTD Comparisons'!$G$103:$G$106</c:f>
              <c:numCache/>
            </c:numRef>
          </c:val>
        </c:ser>
        <c:ser>
          <c:idx val="3"/>
          <c:order val="3"/>
          <c:tx>
            <c:strRef>
              <c:f>'YTD Comparisons'!$H$102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Comparisons'!$D$103:$D$106</c:f>
              <c:strCache/>
            </c:strRef>
          </c:cat>
          <c:val>
            <c:numRef>
              <c:f>'YTD Comparisons'!$H$103:$H$106</c:f>
              <c:numCache/>
            </c:numRef>
          </c:val>
        </c:ser>
        <c:ser>
          <c:idx val="4"/>
          <c:order val="4"/>
          <c:tx>
            <c:strRef>
              <c:f>'YTD Comparisons'!$I$102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Comparisons'!$D$103:$D$106</c:f>
              <c:strCache/>
            </c:strRef>
          </c:cat>
          <c:val>
            <c:numRef>
              <c:f>'YTD Comparisons'!$I$103:$I$106</c:f>
              <c:numCache/>
            </c:numRef>
          </c:val>
        </c:ser>
        <c:overlap val="-15"/>
        <c:gapWidth val="300"/>
        <c:axId val="19258030"/>
        <c:axId val="39104543"/>
      </c:barChart>
      <c:catAx>
        <c:axId val="19258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104543"/>
        <c:crosses val="autoZero"/>
        <c:auto val="1"/>
        <c:lblOffset val="100"/>
        <c:noMultiLvlLbl val="0"/>
      </c:catAx>
      <c:valAx>
        <c:axId val="3910454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258030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Total Calls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2025"/>
          <c:w val="0.921"/>
          <c:h val="0.7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Gahanna!$C$6</c:f>
              <c:strCache>
                <c:ptCount val="1"/>
                <c:pt idx="0">
                  <c:v>9-1-1 Wireless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Gahanna!$A$7:$A$18</c:f>
              <c:strCache/>
            </c:strRef>
          </c:cat>
          <c:val>
            <c:numRef>
              <c:f>Gahanna!$C$7:$C$18</c:f>
              <c:numCache/>
            </c:numRef>
          </c:val>
        </c:ser>
        <c:ser>
          <c:idx val="1"/>
          <c:order val="1"/>
          <c:tx>
            <c:strRef>
              <c:f>Gahanna!$D$6</c:f>
              <c:strCache>
                <c:ptCount val="1"/>
                <c:pt idx="0">
                  <c:v>9-1-1 Wireline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Gahanna!$A$7:$A$18</c:f>
              <c:strCache/>
            </c:strRef>
          </c:cat>
          <c:val>
            <c:numRef>
              <c:f>Gahanna!$D$7:$D$18</c:f>
              <c:numCache/>
            </c:numRef>
          </c:val>
        </c:ser>
        <c:ser>
          <c:idx val="2"/>
          <c:order val="2"/>
          <c:tx>
            <c:strRef>
              <c:f>Gahanna!$E$6</c:f>
              <c:strCache>
                <c:ptCount val="1"/>
                <c:pt idx="0">
                  <c:v>9-1-1 VoIP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Gahanna!$A$7:$A$18</c:f>
              <c:strCache/>
            </c:strRef>
          </c:cat>
          <c:val>
            <c:numRef>
              <c:f>Gahanna!$E$7:$E$18</c:f>
              <c:numCache/>
            </c:numRef>
          </c:val>
        </c:ser>
        <c:ser>
          <c:idx val="3"/>
          <c:order val="3"/>
          <c:tx>
            <c:strRef>
              <c:f>Gahanna!$F$6</c:f>
              <c:strCache>
                <c:ptCount val="1"/>
                <c:pt idx="0">
                  <c:v>No ANI/ALI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Gahanna!$A$7:$A$18</c:f>
              <c:strCache/>
            </c:strRef>
          </c:cat>
          <c:val>
            <c:numRef>
              <c:f>Gahanna!$F$7:$F$18</c:f>
              <c:numCache/>
            </c:numRef>
          </c:val>
        </c:ser>
        <c:axId val="23265888"/>
        <c:axId val="8066401"/>
      </c:barChart>
      <c:catAx>
        <c:axId val="232658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066401"/>
        <c:crosses val="autoZero"/>
        <c:auto val="1"/>
        <c:lblOffset val="100"/>
        <c:noMultiLvlLbl val="0"/>
      </c:catAx>
      <c:valAx>
        <c:axId val="806640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26588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8"/>
          <c:y val="0.91025"/>
          <c:w val="0.4115"/>
          <c:h val="0.08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9-1-1 Total Calls YTD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149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255"/>
          <c:y val="0.15"/>
          <c:w val="0.9355"/>
          <c:h val="0.769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2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3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4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sp3d/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535"/>
                  <c:y val="0.0607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bg2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625"/>
                  <c:y val="-0.016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2"/>
                  <c:y val="0.003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</c:spPr>
            </c:leaderLines>
          </c:dLbls>
          <c:cat>
            <c:strRef>
              <c:f>(Gahanna!$C$6:$F$6,Gahanna!$H$6:$I$6)</c:f>
              <c:strCache/>
            </c:strRef>
          </c:cat>
          <c:val>
            <c:numRef>
              <c:f>(Gahanna!$C$19:$F$19,Gahanna!$H$19:$I$19)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Total Calls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75"/>
          <c:y val="0.10975"/>
          <c:w val="0.94175"/>
          <c:h val="0.7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Albany'!$C$6</c:f>
              <c:strCache>
                <c:ptCount val="1"/>
                <c:pt idx="0">
                  <c:v>9-1-1 Wireless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'New Albany'!$A$7:$A$18</c:f>
              <c:strCache/>
            </c:strRef>
          </c:cat>
          <c:val>
            <c:numRef>
              <c:f>'New Albany'!$C$7:$C$18</c:f>
              <c:numCache/>
            </c:numRef>
          </c:val>
        </c:ser>
        <c:ser>
          <c:idx val="1"/>
          <c:order val="1"/>
          <c:tx>
            <c:strRef>
              <c:f>'New Albany'!$D$6</c:f>
              <c:strCache>
                <c:ptCount val="1"/>
                <c:pt idx="0">
                  <c:v>9-1-1 Wireline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'New Albany'!$A$7:$A$18</c:f>
              <c:strCache/>
            </c:strRef>
          </c:cat>
          <c:val>
            <c:numRef>
              <c:f>'New Albany'!$D$7:$D$18</c:f>
              <c:numCache/>
            </c:numRef>
          </c:val>
        </c:ser>
        <c:ser>
          <c:idx val="2"/>
          <c:order val="2"/>
          <c:tx>
            <c:strRef>
              <c:f>'New Albany'!$E$6</c:f>
              <c:strCache>
                <c:ptCount val="1"/>
                <c:pt idx="0">
                  <c:v>9-1-1 VoIP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'New Albany'!$A$7:$A$18</c:f>
              <c:strCache/>
            </c:strRef>
          </c:cat>
          <c:val>
            <c:numRef>
              <c:f>'New Albany'!$E$7:$E$18</c:f>
              <c:numCache/>
            </c:numRef>
          </c:val>
        </c:ser>
        <c:ser>
          <c:idx val="3"/>
          <c:order val="3"/>
          <c:tx>
            <c:strRef>
              <c:f>'New Albany'!$F$6</c:f>
              <c:strCache>
                <c:ptCount val="1"/>
                <c:pt idx="0">
                  <c:v>No ANI/ALI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'New Albany'!$A$7:$A$18</c:f>
              <c:strCache/>
            </c:strRef>
          </c:cat>
          <c:val>
            <c:numRef>
              <c:f>'New Albany'!$F$7:$F$18</c:f>
              <c:numCache/>
            </c:numRef>
          </c:val>
        </c:ser>
        <c:axId val="5488746"/>
        <c:axId val="49398715"/>
      </c:barChart>
      <c:catAx>
        <c:axId val="54887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398715"/>
        <c:crosses val="autoZero"/>
        <c:auto val="1"/>
        <c:lblOffset val="100"/>
        <c:noMultiLvlLbl val="0"/>
      </c:catAx>
      <c:valAx>
        <c:axId val="4939871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887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075"/>
          <c:y val="0.911"/>
          <c:w val="0.411"/>
          <c:h val="0.08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9-1-1 Total Calls YTD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267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4975"/>
          <c:y val="0.143"/>
          <c:w val="0.92"/>
          <c:h val="0.7827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2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3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4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5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bg2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.072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('New Albany'!$C$6:$F$6,'New Albany'!$H$6:$I$6)</c:f>
              <c:strCache/>
            </c:strRef>
          </c:cat>
          <c:val>
            <c:numRef>
              <c:f>('New Albany'!$C$19:$F$19,'New Albany'!$H$19:$I$19)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Total Calls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125"/>
          <c:w val="0.93925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Whitehall!$C$6</c:f>
              <c:strCache>
                <c:ptCount val="1"/>
                <c:pt idx="0">
                  <c:v>9-1-1 Wireless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Whitehall!$A$7:$A$18</c:f>
              <c:strCache/>
            </c:strRef>
          </c:cat>
          <c:val>
            <c:numRef>
              <c:f>Whitehall!$C$7:$C$18</c:f>
              <c:numCache/>
            </c:numRef>
          </c:val>
        </c:ser>
        <c:ser>
          <c:idx val="1"/>
          <c:order val="1"/>
          <c:tx>
            <c:strRef>
              <c:f>Whitehall!$D$6</c:f>
              <c:strCache>
                <c:ptCount val="1"/>
                <c:pt idx="0">
                  <c:v>9-1-1 Wireline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Whitehall!$A$7:$A$18</c:f>
              <c:strCache/>
            </c:strRef>
          </c:cat>
          <c:val>
            <c:numRef>
              <c:f>Whitehall!$D$7:$D$18</c:f>
              <c:numCache/>
            </c:numRef>
          </c:val>
        </c:ser>
        <c:ser>
          <c:idx val="2"/>
          <c:order val="2"/>
          <c:tx>
            <c:strRef>
              <c:f>Whitehall!$E$6</c:f>
              <c:strCache>
                <c:ptCount val="1"/>
                <c:pt idx="0">
                  <c:v>9-1-1 VoIP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Whitehall!$A$7:$A$18</c:f>
              <c:strCache/>
            </c:strRef>
          </c:cat>
          <c:val>
            <c:numRef>
              <c:f>Whitehall!$E$7:$E$18</c:f>
              <c:numCache/>
            </c:numRef>
          </c:val>
        </c:ser>
        <c:ser>
          <c:idx val="3"/>
          <c:order val="3"/>
          <c:tx>
            <c:strRef>
              <c:f>Whitehall!$F$6</c:f>
              <c:strCache>
                <c:ptCount val="1"/>
                <c:pt idx="0">
                  <c:v>No ANI/ALI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Whitehall!$A$7:$A$18</c:f>
              <c:strCache/>
            </c:strRef>
          </c:cat>
          <c:val>
            <c:numRef>
              <c:f>Whitehall!$F$7:$F$18</c:f>
              <c:numCache/>
            </c:numRef>
          </c:val>
        </c:ser>
        <c:axId val="41935252"/>
        <c:axId val="41872949"/>
      </c:barChart>
      <c:catAx>
        <c:axId val="419352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872949"/>
        <c:crosses val="autoZero"/>
        <c:auto val="1"/>
        <c:lblOffset val="100"/>
        <c:noMultiLvlLbl val="0"/>
      </c:catAx>
      <c:valAx>
        <c:axId val="4187294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93525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75"/>
          <c:y val="0.8985"/>
          <c:w val="0.5215"/>
          <c:h val="0.07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9-1-1 Total Calls YTD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152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1025"/>
          <c:y val="0.162"/>
          <c:w val="0.96325"/>
          <c:h val="0.792"/>
        </c:manualLayout>
      </c:layout>
      <c:pie3DChart>
        <c:varyColors val="1"/>
        <c:ser>
          <c:idx val="0"/>
          <c:order val="0"/>
          <c:spPr>
            <a:ln>
              <a:solidFill>
                <a:srgbClr val="000000">
                  <a:lumMod val="25000"/>
                  <a:lumOff val="75000"/>
                </a:srgbClr>
              </a:solidFill>
            </a:ln>
            <a:scene3d>
              <a:camera prst="orthographicFront"/>
              <a:lightRig rig="threePt" dir="t"/>
            </a:scene3d>
            <a:sp3d>
              <a:bevelT/>
              <a:contourClr>
                <a:srgbClr val="000000"/>
              </a:contourClr>
            </a:sp3d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>
                    <a:lumMod val="25000"/>
                    <a:lumOff val="75000"/>
                  </a:srgbClr>
                </a:contourClr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>
                    <a:lumMod val="25000"/>
                    <a:lumOff val="75000"/>
                  </a:srgbClr>
                </a:contourClr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>
                    <a:lumMod val="25000"/>
                    <a:lumOff val="75000"/>
                  </a:srgbClr>
                </a:contourClr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>
                    <a:lumMod val="25000"/>
                    <a:lumOff val="75000"/>
                  </a:srgbClr>
                </a:contourClr>
              </a:sp3d>
            </c:spPr>
          </c:dPt>
          <c:dPt>
            <c:idx val="4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>
                    <a:lumMod val="25000"/>
                    <a:lumOff val="75000"/>
                  </a:srgbClr>
                </a:contourClr>
              </a:sp3d>
            </c:spPr>
          </c:dPt>
          <c:dPt>
            <c:idx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>
                    <a:lumMod val="25000"/>
                    <a:lumOff val="75000"/>
                  </a:srgbClr>
                </a:contourClr>
              </a:sp3d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9075"/>
                  <c:y val="0.040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bg2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175"/>
                  <c:y val="-0.064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55"/>
                  <c:y val="-0.032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</c:spPr>
            </c:leaderLines>
          </c:dLbls>
          <c:cat>
            <c:strRef>
              <c:f>(Whitehall!$C$6:$F$6,Whitehall!$H$6:$I$6)</c:f>
              <c:strCache/>
            </c:strRef>
          </c:cat>
          <c:val>
            <c:numRef>
              <c:f>(Whitehall!$C$19:$F$19,Whitehall!$H$19:$I$19)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view3D>
      <c:rotX val="30"/>
      <c:rotY val="159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Whitehall!$I$6</c:f>
              <c:strCache>
                <c:ptCount val="1"/>
                <c:pt idx="0">
                  <c:v>Rollover Calls</c:v>
                </c:pt>
              </c:strCache>
            </c:strRef>
          </c:tx>
          <c:spPr>
            <a:ln>
              <a:noFill/>
            </a:ln>
            <a:scene3d>
              <a:camera prst="orthographicFront"/>
              <a:lightRig rig="threePt" dir="t"/>
            </a:scene3d>
            <a:sp3d>
              <a:bevelT/>
              <a:contourClr>
                <a:srgbClr val="000000"/>
              </a:contourClr>
            </a:sp3d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5"/>
            <c:spPr>
              <a:solidFill>
                <a:schemeClr val="accent6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Lbls>
            <c:dLbl>
              <c:idx val="1"/>
              <c:layout>
                <c:manualLayout>
                  <c:x val="0.12125"/>
                  <c:y val="0.08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875"/>
                  <c:y val="-0.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72"/>
                  <c:y val="-0.22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Whitehall!$A$7:$A$18</c:f>
              <c:strCache/>
            </c:strRef>
          </c:cat>
          <c:val>
            <c:numRef>
              <c:f>Whitehall!$I$7:$I$18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8.png" /><Relationship Id="rId4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4.png" /><Relationship Id="rId4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image" Target="../media/image2.png" /><Relationship Id="rId5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Relationship Id="rId3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19050</xdr:rowOff>
    </xdr:from>
    <xdr:to>
      <xdr:col>9</xdr:col>
      <xdr:colOff>0</xdr:colOff>
      <xdr:row>42</xdr:row>
      <xdr:rowOff>161925</xdr:rowOff>
    </xdr:to>
    <xdr:graphicFrame macro="">
      <xdr:nvGraphicFramePr>
        <xdr:cNvPr id="2" name="Chart 1"/>
        <xdr:cNvGraphicFramePr/>
      </xdr:nvGraphicFramePr>
      <xdr:xfrm>
        <a:off x="66675" y="5067300"/>
        <a:ext cx="71723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45</xdr:row>
      <xdr:rowOff>47625</xdr:rowOff>
    </xdr:from>
    <xdr:to>
      <xdr:col>7</xdr:col>
      <xdr:colOff>733425</xdr:colOff>
      <xdr:row>61</xdr:row>
      <xdr:rowOff>161925</xdr:rowOff>
    </xdr:to>
    <xdr:graphicFrame macro="">
      <xdr:nvGraphicFramePr>
        <xdr:cNvPr id="4" name="Chart 3"/>
        <xdr:cNvGraphicFramePr/>
      </xdr:nvGraphicFramePr>
      <xdr:xfrm>
        <a:off x="828675" y="8905875"/>
        <a:ext cx="58293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76200</xdr:rowOff>
    </xdr:from>
    <xdr:to>
      <xdr:col>1</xdr:col>
      <xdr:colOff>390525</xdr:colOff>
      <xdr:row>4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0"/>
          <a:ext cx="1095375" cy="876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38100</xdr:rowOff>
    </xdr:from>
    <xdr:to>
      <xdr:col>9</xdr:col>
      <xdr:colOff>933450</xdr:colOff>
      <xdr:row>5</xdr:row>
      <xdr:rowOff>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510" t="27389" r="29270" b="20629"/>
        <a:stretch>
          <a:fillRect/>
        </a:stretch>
      </xdr:blipFill>
      <xdr:spPr>
        <a:xfrm>
          <a:off x="7362825" y="38100"/>
          <a:ext cx="809625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19050</xdr:rowOff>
    </xdr:from>
    <xdr:to>
      <xdr:col>9</xdr:col>
      <xdr:colOff>0</xdr:colOff>
      <xdr:row>43</xdr:row>
      <xdr:rowOff>133350</xdr:rowOff>
    </xdr:to>
    <xdr:graphicFrame macro="">
      <xdr:nvGraphicFramePr>
        <xdr:cNvPr id="4" name="Chart 3"/>
        <xdr:cNvGraphicFramePr/>
      </xdr:nvGraphicFramePr>
      <xdr:xfrm>
        <a:off x="66675" y="5067300"/>
        <a:ext cx="7077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45</xdr:row>
      <xdr:rowOff>19050</xdr:rowOff>
    </xdr:from>
    <xdr:to>
      <xdr:col>7</xdr:col>
      <xdr:colOff>733425</xdr:colOff>
      <xdr:row>61</xdr:row>
      <xdr:rowOff>180975</xdr:rowOff>
    </xdr:to>
    <xdr:graphicFrame macro="">
      <xdr:nvGraphicFramePr>
        <xdr:cNvPr id="5" name="Chart 4"/>
        <xdr:cNvGraphicFramePr/>
      </xdr:nvGraphicFramePr>
      <xdr:xfrm>
        <a:off x="847725" y="8877300"/>
        <a:ext cx="571500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57150</xdr:colOff>
      <xdr:row>1</xdr:row>
      <xdr:rowOff>38100</xdr:rowOff>
    </xdr:from>
    <xdr:to>
      <xdr:col>2</xdr:col>
      <xdr:colOff>514350</xdr:colOff>
      <xdr:row>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47650"/>
          <a:ext cx="2095500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200025</xdr:colOff>
      <xdr:row>0</xdr:row>
      <xdr:rowOff>28575</xdr:rowOff>
    </xdr:from>
    <xdr:to>
      <xdr:col>9</xdr:col>
      <xdr:colOff>914400</xdr:colOff>
      <xdr:row>4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28575"/>
          <a:ext cx="714375" cy="914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28575</xdr:rowOff>
    </xdr:from>
    <xdr:to>
      <xdr:col>8</xdr:col>
      <xdr:colOff>542925</xdr:colOff>
      <xdr:row>43</xdr:row>
      <xdr:rowOff>161925</xdr:rowOff>
    </xdr:to>
    <xdr:graphicFrame macro="">
      <xdr:nvGraphicFramePr>
        <xdr:cNvPr id="4" name="Chart 3"/>
        <xdr:cNvGraphicFramePr/>
      </xdr:nvGraphicFramePr>
      <xdr:xfrm>
        <a:off x="0" y="5114925"/>
        <a:ext cx="71247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45</xdr:row>
      <xdr:rowOff>38100</xdr:rowOff>
    </xdr:from>
    <xdr:to>
      <xdr:col>7</xdr:col>
      <xdr:colOff>733425</xdr:colOff>
      <xdr:row>61</xdr:row>
      <xdr:rowOff>171450</xdr:rowOff>
    </xdr:to>
    <xdr:graphicFrame macro="">
      <xdr:nvGraphicFramePr>
        <xdr:cNvPr id="5" name="Chart 4"/>
        <xdr:cNvGraphicFramePr/>
      </xdr:nvGraphicFramePr>
      <xdr:xfrm>
        <a:off x="828675" y="8934450"/>
        <a:ext cx="57340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1</xdr:col>
      <xdr:colOff>200025</xdr:colOff>
      <xdr:row>4</xdr:row>
      <xdr:rowOff>114300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895350" cy="895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142875</xdr:colOff>
      <xdr:row>0</xdr:row>
      <xdr:rowOff>47625</xdr:rowOff>
    </xdr:from>
    <xdr:to>
      <xdr:col>9</xdr:col>
      <xdr:colOff>895350</xdr:colOff>
      <xdr:row>4</xdr:row>
      <xdr:rowOff>152400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17" t="1017" r="6227" b="4682"/>
        <a:stretch>
          <a:fillRect/>
        </a:stretch>
      </xdr:blipFill>
      <xdr:spPr>
        <a:xfrm>
          <a:off x="7286625" y="47625"/>
          <a:ext cx="752475" cy="942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47625</xdr:rowOff>
    </xdr:from>
    <xdr:to>
      <xdr:col>8</xdr:col>
      <xdr:colOff>533400</xdr:colOff>
      <xdr:row>43</xdr:row>
      <xdr:rowOff>171450</xdr:rowOff>
    </xdr:to>
    <xdr:graphicFrame macro="">
      <xdr:nvGraphicFramePr>
        <xdr:cNvPr id="4" name="Chart 3"/>
        <xdr:cNvGraphicFramePr/>
      </xdr:nvGraphicFramePr>
      <xdr:xfrm>
        <a:off x="66675" y="5095875"/>
        <a:ext cx="72390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45</xdr:row>
      <xdr:rowOff>28575</xdr:rowOff>
    </xdr:from>
    <xdr:to>
      <xdr:col>7</xdr:col>
      <xdr:colOff>723900</xdr:colOff>
      <xdr:row>61</xdr:row>
      <xdr:rowOff>180975</xdr:rowOff>
    </xdr:to>
    <xdr:graphicFrame macro="">
      <xdr:nvGraphicFramePr>
        <xdr:cNvPr id="5" name="Chart 4"/>
        <xdr:cNvGraphicFramePr/>
      </xdr:nvGraphicFramePr>
      <xdr:xfrm>
        <a:off x="847725" y="8886825"/>
        <a:ext cx="58959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93</xdr:row>
      <xdr:rowOff>38100</xdr:rowOff>
    </xdr:from>
    <xdr:to>
      <xdr:col>5</xdr:col>
      <xdr:colOff>714375</xdr:colOff>
      <xdr:row>108</xdr:row>
      <xdr:rowOff>57150</xdr:rowOff>
    </xdr:to>
    <xdr:graphicFrame macro="">
      <xdr:nvGraphicFramePr>
        <xdr:cNvPr id="8" name="Chart 7"/>
        <xdr:cNvGraphicFramePr/>
      </xdr:nvGraphicFramePr>
      <xdr:xfrm>
        <a:off x="76200" y="18040350"/>
        <a:ext cx="49244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638175</xdr:colOff>
      <xdr:row>4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33350"/>
          <a:ext cx="2200275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219075</xdr:colOff>
      <xdr:row>0</xdr:row>
      <xdr:rowOff>47625</xdr:rowOff>
    </xdr:from>
    <xdr:to>
      <xdr:col>9</xdr:col>
      <xdr:colOff>914400</xdr:colOff>
      <xdr:row>4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47625"/>
          <a:ext cx="695325" cy="933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25</xdr:row>
      <xdr:rowOff>38100</xdr:rowOff>
    </xdr:from>
    <xdr:to>
      <xdr:col>9</xdr:col>
      <xdr:colOff>876300</xdr:colOff>
      <xdr:row>43</xdr:row>
      <xdr:rowOff>161925</xdr:rowOff>
    </xdr:to>
    <xdr:graphicFrame macro="">
      <xdr:nvGraphicFramePr>
        <xdr:cNvPr id="2" name="Chart 1"/>
        <xdr:cNvGraphicFramePr/>
      </xdr:nvGraphicFramePr>
      <xdr:xfrm>
        <a:off x="190500" y="5086350"/>
        <a:ext cx="80200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57150</xdr:rowOff>
    </xdr:from>
    <xdr:to>
      <xdr:col>1</xdr:col>
      <xdr:colOff>466725</xdr:colOff>
      <xdr:row>4</xdr:row>
      <xdr:rowOff>133350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0"/>
          <a:ext cx="1171575" cy="876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19050</xdr:colOff>
      <xdr:row>45</xdr:row>
      <xdr:rowOff>19050</xdr:rowOff>
    </xdr:from>
    <xdr:to>
      <xdr:col>8</xdr:col>
      <xdr:colOff>523875</xdr:colOff>
      <xdr:row>61</xdr:row>
      <xdr:rowOff>171450</xdr:rowOff>
    </xdr:to>
    <xdr:graphicFrame macro="">
      <xdr:nvGraphicFramePr>
        <xdr:cNvPr id="5" name="Chart 4"/>
        <xdr:cNvGraphicFramePr/>
      </xdr:nvGraphicFramePr>
      <xdr:xfrm>
        <a:off x="838200" y="8877300"/>
        <a:ext cx="6457950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26</xdr:row>
      <xdr:rowOff>66675</xdr:rowOff>
    </xdr:from>
    <xdr:to>
      <xdr:col>14</xdr:col>
      <xdr:colOff>428625</xdr:colOff>
      <xdr:row>51</xdr:row>
      <xdr:rowOff>152400</xdr:rowOff>
    </xdr:to>
    <xdr:graphicFrame macro="">
      <xdr:nvGraphicFramePr>
        <xdr:cNvPr id="4" name="Chart 3"/>
        <xdr:cNvGraphicFramePr/>
      </xdr:nvGraphicFramePr>
      <xdr:xfrm>
        <a:off x="190500" y="5133975"/>
        <a:ext cx="85153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419100</xdr:colOff>
      <xdr:row>53</xdr:row>
      <xdr:rowOff>57150</xdr:rowOff>
    </xdr:from>
    <xdr:to>
      <xdr:col>13</xdr:col>
      <xdr:colOff>171450</xdr:colOff>
      <xdr:row>69</xdr:row>
      <xdr:rowOff>133350</xdr:rowOff>
    </xdr:to>
    <xdr:graphicFrame macro="">
      <xdr:nvGraphicFramePr>
        <xdr:cNvPr id="2" name="Chart 1"/>
        <xdr:cNvGraphicFramePr/>
      </xdr:nvGraphicFramePr>
      <xdr:xfrm>
        <a:off x="942975" y="10267950"/>
        <a:ext cx="69246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71</xdr:row>
      <xdr:rowOff>19050</xdr:rowOff>
    </xdr:from>
    <xdr:to>
      <xdr:col>11</xdr:col>
      <xdr:colOff>352425</xdr:colOff>
      <xdr:row>86</xdr:row>
      <xdr:rowOff>114300</xdr:rowOff>
    </xdr:to>
    <xdr:graphicFrame macro="">
      <xdr:nvGraphicFramePr>
        <xdr:cNvPr id="7" name="Chart 6"/>
        <xdr:cNvGraphicFramePr/>
      </xdr:nvGraphicFramePr>
      <xdr:xfrm>
        <a:off x="1943100" y="13658850"/>
        <a:ext cx="4943475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552450</xdr:colOff>
      <xdr:row>87</xdr:row>
      <xdr:rowOff>66675</xdr:rowOff>
    </xdr:from>
    <xdr:to>
      <xdr:col>12</xdr:col>
      <xdr:colOff>400050</xdr:colOff>
      <xdr:row>104</xdr:row>
      <xdr:rowOff>190500</xdr:rowOff>
    </xdr:to>
    <xdr:graphicFrame macro="">
      <xdr:nvGraphicFramePr>
        <xdr:cNvPr id="10" name="Chart 9"/>
        <xdr:cNvGraphicFramePr/>
      </xdr:nvGraphicFramePr>
      <xdr:xfrm>
        <a:off x="1076325" y="16754475"/>
        <a:ext cx="643890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6</xdr:row>
      <xdr:rowOff>104775</xdr:rowOff>
    </xdr:from>
    <xdr:to>
      <xdr:col>15</xdr:col>
      <xdr:colOff>371475</xdr:colOff>
      <xdr:row>23</xdr:row>
      <xdr:rowOff>133350</xdr:rowOff>
    </xdr:to>
    <xdr:graphicFrame macro="">
      <xdr:nvGraphicFramePr>
        <xdr:cNvPr id="2" name="Chart 1"/>
        <xdr:cNvGraphicFramePr/>
      </xdr:nvGraphicFramePr>
      <xdr:xfrm>
        <a:off x="1752600" y="1276350"/>
        <a:ext cx="82296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238125</xdr:colOff>
      <xdr:row>31</xdr:row>
      <xdr:rowOff>85725</xdr:rowOff>
    </xdr:from>
    <xdr:to>
      <xdr:col>15</xdr:col>
      <xdr:colOff>371475</xdr:colOff>
      <xdr:row>48</xdr:row>
      <xdr:rowOff>114300</xdr:rowOff>
    </xdr:to>
    <xdr:graphicFrame macro="">
      <xdr:nvGraphicFramePr>
        <xdr:cNvPr id="3" name="Chart 2"/>
        <xdr:cNvGraphicFramePr/>
      </xdr:nvGraphicFramePr>
      <xdr:xfrm>
        <a:off x="1752600" y="6067425"/>
        <a:ext cx="82296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228600</xdr:colOff>
      <xdr:row>56</xdr:row>
      <xdr:rowOff>76200</xdr:rowOff>
    </xdr:from>
    <xdr:to>
      <xdr:col>15</xdr:col>
      <xdr:colOff>361950</xdr:colOff>
      <xdr:row>73</xdr:row>
      <xdr:rowOff>104775</xdr:rowOff>
    </xdr:to>
    <xdr:graphicFrame macro="">
      <xdr:nvGraphicFramePr>
        <xdr:cNvPr id="4" name="Chart 3"/>
        <xdr:cNvGraphicFramePr/>
      </xdr:nvGraphicFramePr>
      <xdr:xfrm>
        <a:off x="1743075" y="10868025"/>
        <a:ext cx="822960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247650</xdr:colOff>
      <xdr:row>81</xdr:row>
      <xdr:rowOff>76200</xdr:rowOff>
    </xdr:from>
    <xdr:to>
      <xdr:col>15</xdr:col>
      <xdr:colOff>381000</xdr:colOff>
      <xdr:row>98</xdr:row>
      <xdr:rowOff>104775</xdr:rowOff>
    </xdr:to>
    <xdr:graphicFrame macro="">
      <xdr:nvGraphicFramePr>
        <xdr:cNvPr id="5" name="Chart 4"/>
        <xdr:cNvGraphicFramePr/>
      </xdr:nvGraphicFramePr>
      <xdr:xfrm>
        <a:off x="1762125" y="15678150"/>
        <a:ext cx="822960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276225</xdr:colOff>
      <xdr:row>106</xdr:row>
      <xdr:rowOff>76200</xdr:rowOff>
    </xdr:from>
    <xdr:to>
      <xdr:col>15</xdr:col>
      <xdr:colOff>409575</xdr:colOff>
      <xdr:row>123</xdr:row>
      <xdr:rowOff>104775</xdr:rowOff>
    </xdr:to>
    <xdr:graphicFrame macro="">
      <xdr:nvGraphicFramePr>
        <xdr:cNvPr id="6" name="Chart 5"/>
        <xdr:cNvGraphicFramePr/>
      </xdr:nvGraphicFramePr>
      <xdr:xfrm>
        <a:off x="1790700" y="20488275"/>
        <a:ext cx="8229600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 topLeftCell="A1">
      <selection activeCell="B11" sqref="B11"/>
    </sheetView>
  </sheetViews>
  <sheetFormatPr defaultColWidth="9.140625" defaultRowHeight="15"/>
  <cols>
    <col min="1" max="2" width="12.28125" style="0" customWidth="1"/>
    <col min="3" max="3" width="13.7109375" style="0" customWidth="1"/>
    <col min="4" max="6" width="12.28125" style="0" customWidth="1"/>
    <col min="7" max="7" width="13.7109375" style="0" customWidth="1"/>
    <col min="8" max="8" width="11.28125" style="0" bestFit="1" customWidth="1"/>
    <col min="9" max="9" width="8.421875" style="0" bestFit="1" customWidth="1"/>
    <col min="10" max="10" width="15.421875" style="0" customWidth="1"/>
  </cols>
  <sheetData>
    <row r="1" spans="1:10" ht="16.5" customHeight="1" thickTop="1">
      <c r="A1" s="110" t="s">
        <v>31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15.75" customHeight="1">
      <c r="A2" s="113"/>
      <c r="B2" s="114"/>
      <c r="C2" s="114"/>
      <c r="D2" s="114"/>
      <c r="E2" s="114"/>
      <c r="F2" s="114"/>
      <c r="G2" s="114"/>
      <c r="H2" s="114"/>
      <c r="I2" s="114"/>
      <c r="J2" s="115"/>
    </row>
    <row r="3" spans="1:10" ht="15.75" customHeight="1">
      <c r="A3" s="113"/>
      <c r="B3" s="114"/>
      <c r="C3" s="114"/>
      <c r="D3" s="114"/>
      <c r="E3" s="114"/>
      <c r="F3" s="114"/>
      <c r="G3" s="114"/>
      <c r="H3" s="114"/>
      <c r="I3" s="114"/>
      <c r="J3" s="115"/>
    </row>
    <row r="4" spans="1:10" ht="15">
      <c r="A4" s="116" t="s">
        <v>47</v>
      </c>
      <c r="B4" s="117"/>
      <c r="C4" s="117"/>
      <c r="D4" s="117"/>
      <c r="E4" s="117"/>
      <c r="F4" s="117"/>
      <c r="G4" s="117"/>
      <c r="H4" s="117"/>
      <c r="I4" s="117"/>
      <c r="J4" s="118"/>
    </row>
    <row r="5" spans="1:10" ht="15">
      <c r="A5" s="119"/>
      <c r="B5" s="120"/>
      <c r="C5" s="120"/>
      <c r="D5" s="120"/>
      <c r="E5" s="120"/>
      <c r="F5" s="120"/>
      <c r="G5" s="120"/>
      <c r="H5" s="120"/>
      <c r="I5" s="120"/>
      <c r="J5" s="121"/>
    </row>
    <row r="6" spans="1:10" ht="30.75" thickBot="1">
      <c r="A6" s="25" t="s">
        <v>0</v>
      </c>
      <c r="B6" s="24" t="s">
        <v>38</v>
      </c>
      <c r="C6" s="24" t="s">
        <v>39</v>
      </c>
      <c r="D6" s="24" t="s">
        <v>40</v>
      </c>
      <c r="E6" s="24" t="s">
        <v>41</v>
      </c>
      <c r="F6" s="24" t="s">
        <v>17</v>
      </c>
      <c r="G6" s="24" t="s">
        <v>20</v>
      </c>
      <c r="H6" s="24" t="s">
        <v>18</v>
      </c>
      <c r="I6" s="60" t="s">
        <v>19</v>
      </c>
      <c r="J6" s="66" t="s">
        <v>45</v>
      </c>
    </row>
    <row r="7" spans="1:10" ht="15">
      <c r="A7" s="5" t="s">
        <v>4</v>
      </c>
      <c r="B7" s="6">
        <f>SUM(C7:F7)</f>
        <v>148</v>
      </c>
      <c r="C7" s="6">
        <v>66</v>
      </c>
      <c r="D7" s="6">
        <v>55</v>
      </c>
      <c r="E7" s="6">
        <v>15</v>
      </c>
      <c r="F7" s="6">
        <v>12</v>
      </c>
      <c r="G7" s="39">
        <v>0.0062499999999999995</v>
      </c>
      <c r="H7" s="6">
        <v>11</v>
      </c>
      <c r="I7" s="6">
        <v>0</v>
      </c>
      <c r="J7" s="108"/>
    </row>
    <row r="8" spans="1:10" ht="15">
      <c r="A8" s="3" t="s">
        <v>5</v>
      </c>
      <c r="B8" s="6">
        <f>SUM(C8:F8)</f>
        <v>126</v>
      </c>
      <c r="C8" s="1">
        <v>59</v>
      </c>
      <c r="D8" s="1">
        <v>43</v>
      </c>
      <c r="E8" s="1">
        <v>17</v>
      </c>
      <c r="F8" s="1">
        <v>7</v>
      </c>
      <c r="G8" s="40">
        <v>0.0062499999999999995</v>
      </c>
      <c r="H8" s="1">
        <v>5</v>
      </c>
      <c r="I8" s="1">
        <v>0</v>
      </c>
      <c r="J8" s="105"/>
    </row>
    <row r="9" spans="1:10" ht="15">
      <c r="A9" s="3" t="s">
        <v>6</v>
      </c>
      <c r="B9" s="6">
        <f>SUM(C9:F9)</f>
        <v>178</v>
      </c>
      <c r="C9" s="1">
        <v>89</v>
      </c>
      <c r="D9" s="1">
        <v>57</v>
      </c>
      <c r="E9" s="1">
        <v>17</v>
      </c>
      <c r="F9" s="1">
        <v>15</v>
      </c>
      <c r="G9" s="40">
        <v>0.005555555555555556</v>
      </c>
      <c r="H9" s="1">
        <v>8</v>
      </c>
      <c r="I9" s="1">
        <v>0</v>
      </c>
      <c r="J9" s="105">
        <v>3266</v>
      </c>
    </row>
    <row r="10" spans="1:10" ht="15">
      <c r="A10" s="3" t="s">
        <v>7</v>
      </c>
      <c r="B10" s="6">
        <f>SUM(C10:F10)</f>
        <v>118</v>
      </c>
      <c r="C10" s="1">
        <v>67</v>
      </c>
      <c r="D10" s="1">
        <v>41</v>
      </c>
      <c r="E10" s="1">
        <v>10</v>
      </c>
      <c r="F10" s="1">
        <v>0</v>
      </c>
      <c r="G10" s="40">
        <v>0.0062499999999999995</v>
      </c>
      <c r="H10" s="1">
        <v>8</v>
      </c>
      <c r="I10" s="1">
        <v>0</v>
      </c>
      <c r="J10" s="105">
        <v>2979</v>
      </c>
    </row>
    <row r="11" spans="1:10" ht="15">
      <c r="A11" s="3" t="s">
        <v>8</v>
      </c>
      <c r="B11" s="6">
        <f>SUM(C11:F11)</f>
        <v>164</v>
      </c>
      <c r="C11" s="1">
        <v>99</v>
      </c>
      <c r="D11" s="1">
        <v>50</v>
      </c>
      <c r="E11" s="1">
        <v>15</v>
      </c>
      <c r="F11" s="1">
        <v>0</v>
      </c>
      <c r="G11" s="40">
        <v>0.0062499999999999995</v>
      </c>
      <c r="H11" s="1">
        <v>6</v>
      </c>
      <c r="I11" s="1">
        <v>0</v>
      </c>
      <c r="J11" s="105">
        <v>3769</v>
      </c>
    </row>
    <row r="12" spans="1:10" ht="15">
      <c r="A12" s="3" t="s">
        <v>9</v>
      </c>
      <c r="B12" s="6"/>
      <c r="C12" s="1"/>
      <c r="D12" s="1"/>
      <c r="E12" s="1"/>
      <c r="F12" s="1"/>
      <c r="G12" s="40"/>
      <c r="H12" s="1"/>
      <c r="I12" s="1"/>
      <c r="J12" s="105"/>
    </row>
    <row r="13" spans="1:10" ht="15">
      <c r="A13" s="3" t="s">
        <v>10</v>
      </c>
      <c r="B13" s="6"/>
      <c r="C13" s="1"/>
      <c r="D13" s="1"/>
      <c r="E13" s="1"/>
      <c r="F13" s="1"/>
      <c r="G13" s="40"/>
      <c r="H13" s="1"/>
      <c r="I13" s="1"/>
      <c r="J13" s="105"/>
    </row>
    <row r="14" spans="1:10" ht="15">
      <c r="A14" s="3" t="s">
        <v>11</v>
      </c>
      <c r="B14" s="1"/>
      <c r="C14" s="1"/>
      <c r="D14" s="1"/>
      <c r="E14" s="1"/>
      <c r="F14" s="1"/>
      <c r="G14" s="40"/>
      <c r="H14" s="1"/>
      <c r="I14" s="1"/>
      <c r="J14" s="105"/>
    </row>
    <row r="15" spans="1:10" ht="15">
      <c r="A15" s="3" t="s">
        <v>12</v>
      </c>
      <c r="B15" s="1"/>
      <c r="C15" s="1"/>
      <c r="D15" s="1"/>
      <c r="E15" s="1"/>
      <c r="F15" s="1"/>
      <c r="G15" s="40"/>
      <c r="H15" s="1"/>
      <c r="I15" s="1"/>
      <c r="J15" s="105"/>
    </row>
    <row r="16" spans="1:10" ht="15">
      <c r="A16" s="3" t="s">
        <v>13</v>
      </c>
      <c r="B16" s="1"/>
      <c r="C16" s="1"/>
      <c r="D16" s="1"/>
      <c r="E16" s="1"/>
      <c r="F16" s="1"/>
      <c r="G16" s="40"/>
      <c r="H16" s="1"/>
      <c r="I16" s="1"/>
      <c r="J16" s="105"/>
    </row>
    <row r="17" spans="1:10" ht="15">
      <c r="A17" s="3" t="s">
        <v>14</v>
      </c>
      <c r="B17" s="1"/>
      <c r="C17" s="1"/>
      <c r="D17" s="1"/>
      <c r="E17" s="1"/>
      <c r="F17" s="1"/>
      <c r="G17" s="40"/>
      <c r="H17" s="1"/>
      <c r="I17" s="1"/>
      <c r="J17" s="105"/>
    </row>
    <row r="18" spans="1:10" ht="15.75" thickBot="1">
      <c r="A18" s="10" t="s">
        <v>15</v>
      </c>
      <c r="B18" s="2"/>
      <c r="C18" s="2"/>
      <c r="D18" s="2"/>
      <c r="E18" s="2"/>
      <c r="F18" s="2"/>
      <c r="G18" s="41"/>
      <c r="H18" s="2"/>
      <c r="I18" s="2"/>
      <c r="J18" s="106"/>
    </row>
    <row r="19" spans="1:10" ht="15.75" thickBot="1">
      <c r="A19" s="8" t="s">
        <v>16</v>
      </c>
      <c r="B19" s="90">
        <f>SUM(B7:B18)</f>
        <v>734</v>
      </c>
      <c r="C19" s="9">
        <f>SUM(C7:C18)</f>
        <v>380</v>
      </c>
      <c r="D19" s="9">
        <f>SUM(D7:D18)</f>
        <v>246</v>
      </c>
      <c r="E19" s="9">
        <f>SUM(E7:E18)</f>
        <v>74</v>
      </c>
      <c r="F19" s="9">
        <f>SUM(F7:F18)</f>
        <v>34</v>
      </c>
      <c r="G19" s="38">
        <f>AVERAGE(G7:G18)</f>
        <v>0.0061111111111111106</v>
      </c>
      <c r="H19" s="9">
        <f>SUM(H7:H18)</f>
        <v>38</v>
      </c>
      <c r="I19" s="9">
        <f>SUM(I7:I18)</f>
        <v>0</v>
      </c>
      <c r="J19" s="107">
        <f>SUM(J7:J18)</f>
        <v>10014</v>
      </c>
    </row>
    <row r="20" spans="1:10" ht="16.5" thickBot="1" thickTop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9" ht="15">
      <c r="A21" s="20" t="s">
        <v>42</v>
      </c>
      <c r="B21" s="20"/>
      <c r="C21" s="20"/>
      <c r="D21" s="20"/>
      <c r="E21" s="20"/>
      <c r="F21" s="20"/>
      <c r="G21" s="20"/>
      <c r="H21" s="20"/>
      <c r="I21" s="20"/>
    </row>
    <row r="22" spans="1:9" ht="15">
      <c r="A22" s="13" t="s">
        <v>43</v>
      </c>
      <c r="B22" s="15"/>
      <c r="C22" s="15"/>
      <c r="D22" s="15"/>
      <c r="E22" s="15"/>
      <c r="F22" s="14"/>
      <c r="G22" s="14"/>
      <c r="H22" s="14"/>
      <c r="I22" s="14"/>
    </row>
    <row r="23" spans="1:9" ht="15">
      <c r="A23" s="13" t="s">
        <v>44</v>
      </c>
      <c r="B23" s="15"/>
      <c r="C23" s="15"/>
      <c r="D23" s="15"/>
      <c r="E23" s="15"/>
      <c r="F23" s="14"/>
      <c r="G23" s="14"/>
      <c r="H23" s="14"/>
      <c r="I23" s="14"/>
    </row>
    <row r="24" spans="1:10" ht="15.75" thickBot="1">
      <c r="A24" s="16" t="s">
        <v>46</v>
      </c>
      <c r="B24" s="17"/>
      <c r="C24" s="17"/>
      <c r="D24" s="17"/>
      <c r="E24" s="17"/>
      <c r="F24" s="18"/>
      <c r="G24" s="18"/>
      <c r="H24" s="18"/>
      <c r="I24" s="18"/>
      <c r="J24" s="18"/>
    </row>
    <row r="25" spans="1:5" ht="15">
      <c r="A25" s="12"/>
      <c r="B25" s="12"/>
      <c r="C25" s="12"/>
      <c r="D25" s="12"/>
      <c r="E25" s="12"/>
    </row>
    <row r="26" spans="1:5" ht="15">
      <c r="A26" s="12"/>
      <c r="B26" s="12"/>
      <c r="C26" s="12"/>
      <c r="D26" s="12"/>
      <c r="E26" s="12"/>
    </row>
    <row r="27" spans="1:5" ht="15">
      <c r="A27" s="12"/>
      <c r="B27" s="12"/>
      <c r="C27" s="12"/>
      <c r="D27" s="12"/>
      <c r="E27" s="12"/>
    </row>
  </sheetData>
  <mergeCells count="3">
    <mergeCell ref="A1:J3"/>
    <mergeCell ref="A4:J4"/>
    <mergeCell ref="A5:J5"/>
  </mergeCells>
  <printOptions horizontalCentered="1" verticalCentered="1"/>
  <pageMargins left="0.25" right="0.25" top="0" bottom="0" header="0.3" footer="0.3"/>
  <pageSetup horizontalDpi="600" verticalDpi="600" orientation="landscape" r:id="rId2"/>
  <ignoredErrors>
    <ignoredError sqref="G19" formula="1"/>
    <ignoredError sqref="B7:B1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 topLeftCell="A1">
      <selection activeCell="B11" sqref="B11"/>
    </sheetView>
  </sheetViews>
  <sheetFormatPr defaultColWidth="9.140625" defaultRowHeight="15"/>
  <cols>
    <col min="1" max="2" width="12.28125" style="0" customWidth="1"/>
    <col min="3" max="4" width="12.28125" style="0" bestFit="1" customWidth="1"/>
    <col min="5" max="6" width="12.28125" style="0" customWidth="1"/>
    <col min="7" max="7" width="13.7109375" style="0" customWidth="1"/>
    <col min="8" max="8" width="11.28125" style="0" bestFit="1" customWidth="1"/>
    <col min="9" max="9" width="8.421875" style="0" bestFit="1" customWidth="1"/>
    <col min="10" max="10" width="15.28125" style="0" bestFit="1" customWidth="1"/>
  </cols>
  <sheetData>
    <row r="1" spans="1:10" ht="16.5" customHeight="1" thickTop="1">
      <c r="A1" s="110" t="s">
        <v>32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15.75" customHeight="1">
      <c r="A2" s="113"/>
      <c r="B2" s="114"/>
      <c r="C2" s="114"/>
      <c r="D2" s="114"/>
      <c r="E2" s="114"/>
      <c r="F2" s="114"/>
      <c r="G2" s="114"/>
      <c r="H2" s="114"/>
      <c r="I2" s="114"/>
      <c r="J2" s="115"/>
    </row>
    <row r="3" spans="1:10" ht="15.75" customHeight="1">
      <c r="A3" s="113"/>
      <c r="B3" s="114"/>
      <c r="C3" s="114"/>
      <c r="D3" s="114"/>
      <c r="E3" s="114"/>
      <c r="F3" s="114"/>
      <c r="G3" s="114"/>
      <c r="H3" s="114"/>
      <c r="I3" s="114"/>
      <c r="J3" s="115"/>
    </row>
    <row r="4" spans="1:10" ht="15">
      <c r="A4" s="116" t="s">
        <v>47</v>
      </c>
      <c r="B4" s="117"/>
      <c r="C4" s="117"/>
      <c r="D4" s="117"/>
      <c r="E4" s="117"/>
      <c r="F4" s="117"/>
      <c r="G4" s="117"/>
      <c r="H4" s="117"/>
      <c r="I4" s="117"/>
      <c r="J4" s="118"/>
    </row>
    <row r="5" spans="1:10" ht="15">
      <c r="A5" s="119"/>
      <c r="B5" s="120"/>
      <c r="C5" s="120"/>
      <c r="D5" s="120"/>
      <c r="E5" s="120"/>
      <c r="F5" s="120"/>
      <c r="G5" s="120"/>
      <c r="H5" s="120"/>
      <c r="I5" s="120"/>
      <c r="J5" s="121"/>
    </row>
    <row r="6" spans="1:10" ht="30.75" thickBot="1">
      <c r="A6" s="25" t="s">
        <v>0</v>
      </c>
      <c r="B6" s="24" t="s">
        <v>38</v>
      </c>
      <c r="C6" s="24" t="s">
        <v>39</v>
      </c>
      <c r="D6" s="24" t="s">
        <v>40</v>
      </c>
      <c r="E6" s="24" t="s">
        <v>41</v>
      </c>
      <c r="F6" s="24" t="s">
        <v>17</v>
      </c>
      <c r="G6" s="24" t="s">
        <v>20</v>
      </c>
      <c r="H6" s="24" t="s">
        <v>18</v>
      </c>
      <c r="I6" s="60" t="s">
        <v>19</v>
      </c>
      <c r="J6" s="66" t="s">
        <v>45</v>
      </c>
    </row>
    <row r="7" spans="1:10" ht="15">
      <c r="A7" s="5" t="s">
        <v>4</v>
      </c>
      <c r="B7" s="6">
        <f>SUM(C7:F7)</f>
        <v>470</v>
      </c>
      <c r="C7" s="6">
        <v>161</v>
      </c>
      <c r="D7" s="6">
        <v>167</v>
      </c>
      <c r="E7" s="6">
        <v>105</v>
      </c>
      <c r="F7" s="6">
        <v>37</v>
      </c>
      <c r="G7" s="39">
        <v>0.002777777777777778</v>
      </c>
      <c r="H7" s="6">
        <v>25</v>
      </c>
      <c r="I7" s="6">
        <v>0</v>
      </c>
      <c r="J7" s="108">
        <v>3846</v>
      </c>
    </row>
    <row r="8" spans="1:10" ht="15">
      <c r="A8" s="3" t="s">
        <v>5</v>
      </c>
      <c r="B8" s="6">
        <f>SUM(C8:F8)</f>
        <v>338</v>
      </c>
      <c r="C8" s="1">
        <v>129</v>
      </c>
      <c r="D8" s="1">
        <v>109</v>
      </c>
      <c r="E8" s="1">
        <v>79</v>
      </c>
      <c r="F8" s="1">
        <v>21</v>
      </c>
      <c r="G8" s="40">
        <v>0.002777777777777778</v>
      </c>
      <c r="H8" s="1">
        <v>17</v>
      </c>
      <c r="I8" s="1">
        <v>0</v>
      </c>
      <c r="J8" s="105">
        <v>3067</v>
      </c>
    </row>
    <row r="9" spans="1:10" ht="15">
      <c r="A9" s="3" t="s">
        <v>6</v>
      </c>
      <c r="B9" s="6">
        <f>SUM(C9:F9)</f>
        <v>417</v>
      </c>
      <c r="C9" s="1">
        <v>169</v>
      </c>
      <c r="D9" s="1">
        <v>131</v>
      </c>
      <c r="E9" s="1">
        <v>83</v>
      </c>
      <c r="F9" s="1">
        <v>34</v>
      </c>
      <c r="G9" s="40">
        <v>0.002777777777777778</v>
      </c>
      <c r="H9" s="1">
        <v>29</v>
      </c>
      <c r="I9" s="1">
        <v>0</v>
      </c>
      <c r="J9" s="105">
        <v>3664</v>
      </c>
    </row>
    <row r="10" spans="1:10" ht="15">
      <c r="A10" s="3" t="s">
        <v>7</v>
      </c>
      <c r="B10" s="6">
        <f>SUM(C10:F10)</f>
        <v>444</v>
      </c>
      <c r="C10" s="1">
        <v>155</v>
      </c>
      <c r="D10" s="1">
        <v>146</v>
      </c>
      <c r="E10" s="1">
        <v>83</v>
      </c>
      <c r="F10" s="1">
        <v>60</v>
      </c>
      <c r="G10" s="40">
        <v>0.0020833333333333333</v>
      </c>
      <c r="H10" s="1">
        <v>40</v>
      </c>
      <c r="I10" s="1">
        <v>0</v>
      </c>
      <c r="J10" s="105">
        <v>3478</v>
      </c>
    </row>
    <row r="11" spans="1:10" ht="15">
      <c r="A11" s="3" t="s">
        <v>8</v>
      </c>
      <c r="B11" s="6">
        <f>SUM(C11:F11)</f>
        <v>472</v>
      </c>
      <c r="C11" s="1">
        <v>176</v>
      </c>
      <c r="D11" s="1">
        <v>140</v>
      </c>
      <c r="E11" s="1">
        <v>112</v>
      </c>
      <c r="F11" s="1">
        <v>44</v>
      </c>
      <c r="G11" s="40">
        <v>0.0020833333333333333</v>
      </c>
      <c r="H11" s="1">
        <v>33</v>
      </c>
      <c r="I11" s="1">
        <v>0</v>
      </c>
      <c r="J11" s="105">
        <v>3907</v>
      </c>
    </row>
    <row r="12" spans="1:10" ht="15">
      <c r="A12" s="3" t="s">
        <v>9</v>
      </c>
      <c r="B12" s="6"/>
      <c r="C12" s="1"/>
      <c r="D12" s="1"/>
      <c r="E12" s="1"/>
      <c r="F12" s="1"/>
      <c r="G12" s="40"/>
      <c r="H12" s="1"/>
      <c r="I12" s="1"/>
      <c r="J12" s="105"/>
    </row>
    <row r="13" spans="1:10" ht="15">
      <c r="A13" s="3" t="s">
        <v>10</v>
      </c>
      <c r="B13" s="6"/>
      <c r="C13" s="1"/>
      <c r="D13" s="1"/>
      <c r="E13" s="1"/>
      <c r="F13" s="1"/>
      <c r="G13" s="40"/>
      <c r="H13" s="1"/>
      <c r="I13" s="1"/>
      <c r="J13" s="105"/>
    </row>
    <row r="14" spans="1:10" ht="15">
      <c r="A14" s="3" t="s">
        <v>11</v>
      </c>
      <c r="B14" s="1"/>
      <c r="C14" s="1"/>
      <c r="D14" s="1"/>
      <c r="E14" s="1"/>
      <c r="F14" s="1"/>
      <c r="G14" s="40"/>
      <c r="H14" s="1"/>
      <c r="I14" s="1"/>
      <c r="J14" s="105"/>
    </row>
    <row r="15" spans="1:10" ht="15">
      <c r="A15" s="3" t="s">
        <v>12</v>
      </c>
      <c r="B15" s="1"/>
      <c r="C15" s="1"/>
      <c r="D15" s="1"/>
      <c r="E15" s="1"/>
      <c r="F15" s="1"/>
      <c r="G15" s="40"/>
      <c r="H15" s="1"/>
      <c r="I15" s="1"/>
      <c r="J15" s="105"/>
    </row>
    <row r="16" spans="1:10" ht="15">
      <c r="A16" s="3" t="s">
        <v>13</v>
      </c>
      <c r="B16" s="1"/>
      <c r="C16" s="1"/>
      <c r="D16" s="1"/>
      <c r="E16" s="1"/>
      <c r="F16" s="1"/>
      <c r="G16" s="40"/>
      <c r="H16" s="1"/>
      <c r="I16" s="1"/>
      <c r="J16" s="105"/>
    </row>
    <row r="17" spans="1:10" ht="15">
      <c r="A17" s="3" t="s">
        <v>14</v>
      </c>
      <c r="B17" s="1"/>
      <c r="C17" s="1"/>
      <c r="D17" s="1"/>
      <c r="E17" s="1"/>
      <c r="F17" s="1"/>
      <c r="G17" s="40"/>
      <c r="H17" s="1"/>
      <c r="I17" s="1"/>
      <c r="J17" s="105"/>
    </row>
    <row r="18" spans="1:10" ht="15.75" thickBot="1">
      <c r="A18" s="10" t="s">
        <v>15</v>
      </c>
      <c r="B18" s="2"/>
      <c r="C18" s="2"/>
      <c r="D18" s="2"/>
      <c r="E18" s="2"/>
      <c r="F18" s="2"/>
      <c r="G18" s="41"/>
      <c r="H18" s="2"/>
      <c r="I18" s="2"/>
      <c r="J18" s="106"/>
    </row>
    <row r="19" spans="1:10" ht="15.75" thickBot="1">
      <c r="A19" s="8" t="s">
        <v>16</v>
      </c>
      <c r="B19" s="90">
        <f>SUM(B7:B18)</f>
        <v>2141</v>
      </c>
      <c r="C19" s="90">
        <f>SUM(C7:C18)</f>
        <v>790</v>
      </c>
      <c r="D19" s="90">
        <f>SUM(D7:D18)</f>
        <v>693</v>
      </c>
      <c r="E19" s="9">
        <f>SUM(E7:E18)</f>
        <v>462</v>
      </c>
      <c r="F19" s="9">
        <f>SUM(F7:F18)</f>
        <v>196</v>
      </c>
      <c r="G19" s="38">
        <f>AVERAGE(G7:G18)</f>
        <v>0.0024999999999999996</v>
      </c>
      <c r="H19" s="9">
        <f>SUM(H7:H18)</f>
        <v>144</v>
      </c>
      <c r="I19" s="9">
        <f>SUM(I7:I18)</f>
        <v>0</v>
      </c>
      <c r="J19" s="107">
        <f>SUM(J7:J18)</f>
        <v>17962</v>
      </c>
    </row>
    <row r="20" spans="1:10" ht="16.5" thickBot="1" thickTop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8" ht="15">
      <c r="A21" s="13" t="s">
        <v>42</v>
      </c>
      <c r="B21" s="14"/>
      <c r="C21" s="14"/>
      <c r="D21" s="14"/>
      <c r="E21" s="14"/>
      <c r="F21" s="14"/>
      <c r="G21" s="14"/>
      <c r="H21" s="14"/>
    </row>
    <row r="22" spans="1:8" ht="15">
      <c r="A22" s="13" t="s">
        <v>43</v>
      </c>
      <c r="B22" s="15"/>
      <c r="C22" s="15"/>
      <c r="D22" s="15"/>
      <c r="E22" s="15"/>
      <c r="F22" s="14"/>
      <c r="G22" s="14"/>
      <c r="H22" s="14"/>
    </row>
    <row r="23" spans="1:9" ht="15">
      <c r="A23" s="13" t="s">
        <v>44</v>
      </c>
      <c r="B23" s="15"/>
      <c r="C23" s="15"/>
      <c r="D23" s="15"/>
      <c r="E23" s="15"/>
      <c r="F23" s="14"/>
      <c r="G23" s="14"/>
      <c r="H23" s="14"/>
      <c r="I23" s="14"/>
    </row>
    <row r="24" spans="1:10" ht="15.75" thickBot="1">
      <c r="A24" s="16" t="s">
        <v>46</v>
      </c>
      <c r="B24" s="17"/>
      <c r="C24" s="17"/>
      <c r="D24" s="17"/>
      <c r="E24" s="17"/>
      <c r="F24" s="18"/>
      <c r="G24" s="18"/>
      <c r="H24" s="18"/>
      <c r="I24" s="18"/>
      <c r="J24" s="18"/>
    </row>
    <row r="25" spans="1:5" ht="15">
      <c r="A25" s="12"/>
      <c r="B25" s="12"/>
      <c r="C25" s="12"/>
      <c r="D25" s="12"/>
      <c r="E25" s="12"/>
    </row>
    <row r="26" spans="1:5" ht="15">
      <c r="A26" s="12"/>
      <c r="B26" s="12"/>
      <c r="C26" s="12"/>
      <c r="D26" s="12"/>
      <c r="E26" s="12"/>
    </row>
    <row r="27" spans="1:5" ht="15">
      <c r="A27" s="12"/>
      <c r="B27" s="12"/>
      <c r="C27" s="12"/>
      <c r="D27" s="12"/>
      <c r="E27" s="12"/>
    </row>
  </sheetData>
  <mergeCells count="3">
    <mergeCell ref="A1:J3"/>
    <mergeCell ref="A4:J4"/>
    <mergeCell ref="A5:J5"/>
  </mergeCells>
  <printOptions horizontalCentered="1" verticalCentered="1"/>
  <pageMargins left="0.7" right="0.7" top="0.75" bottom="0.75" header="0.3" footer="0.3"/>
  <pageSetup horizontalDpi="600" verticalDpi="600" orientation="landscape" r:id="rId2"/>
  <ignoredErrors>
    <ignoredError sqref="G19" formula="1"/>
    <ignoredError sqref="B7:B1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 topLeftCell="A1">
      <selection activeCell="P8" sqref="P8"/>
    </sheetView>
  </sheetViews>
  <sheetFormatPr defaultColWidth="9.140625" defaultRowHeight="15"/>
  <cols>
    <col min="1" max="6" width="12.28125" style="0" customWidth="1"/>
    <col min="7" max="7" width="13.7109375" style="0" customWidth="1"/>
    <col min="8" max="8" width="11.28125" style="0" bestFit="1" customWidth="1"/>
    <col min="9" max="9" width="8.421875" style="0" bestFit="1" customWidth="1"/>
    <col min="10" max="10" width="15.28125" style="0" bestFit="1" customWidth="1"/>
  </cols>
  <sheetData>
    <row r="1" spans="1:10" ht="16.5" customHeight="1" thickTop="1">
      <c r="A1" s="110" t="s">
        <v>30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15.75" customHeight="1">
      <c r="A2" s="113"/>
      <c r="B2" s="114"/>
      <c r="C2" s="114"/>
      <c r="D2" s="114"/>
      <c r="E2" s="114"/>
      <c r="F2" s="114"/>
      <c r="G2" s="114"/>
      <c r="H2" s="114"/>
      <c r="I2" s="114"/>
      <c r="J2" s="115"/>
    </row>
    <row r="3" spans="1:10" ht="18.75" customHeight="1">
      <c r="A3" s="113"/>
      <c r="B3" s="114"/>
      <c r="C3" s="114"/>
      <c r="D3" s="114"/>
      <c r="E3" s="114"/>
      <c r="F3" s="114"/>
      <c r="G3" s="114"/>
      <c r="H3" s="114"/>
      <c r="I3" s="114"/>
      <c r="J3" s="115"/>
    </row>
    <row r="4" spans="1:10" ht="15">
      <c r="A4" s="116" t="s">
        <v>47</v>
      </c>
      <c r="B4" s="117"/>
      <c r="C4" s="117"/>
      <c r="D4" s="117"/>
      <c r="E4" s="117"/>
      <c r="F4" s="117"/>
      <c r="G4" s="117"/>
      <c r="H4" s="117"/>
      <c r="I4" s="117"/>
      <c r="J4" s="118"/>
    </row>
    <row r="5" spans="1:10" ht="15">
      <c r="A5" s="119"/>
      <c r="B5" s="120"/>
      <c r="C5" s="120"/>
      <c r="D5" s="120"/>
      <c r="E5" s="120"/>
      <c r="F5" s="120"/>
      <c r="G5" s="120"/>
      <c r="H5" s="120"/>
      <c r="I5" s="120"/>
      <c r="J5" s="121"/>
    </row>
    <row r="6" spans="1:10" ht="30.75" thickBot="1">
      <c r="A6" s="25" t="s">
        <v>0</v>
      </c>
      <c r="B6" s="24" t="s">
        <v>38</v>
      </c>
      <c r="C6" s="24" t="s">
        <v>39</v>
      </c>
      <c r="D6" s="24" t="s">
        <v>40</v>
      </c>
      <c r="E6" s="24" t="s">
        <v>41</v>
      </c>
      <c r="F6" s="24" t="s">
        <v>17</v>
      </c>
      <c r="G6" s="24" t="s">
        <v>20</v>
      </c>
      <c r="H6" s="24" t="s">
        <v>18</v>
      </c>
      <c r="I6" s="60" t="s">
        <v>19</v>
      </c>
      <c r="J6" s="66" t="s">
        <v>45</v>
      </c>
    </row>
    <row r="7" spans="1:10" ht="15">
      <c r="A7" s="5" t="s">
        <v>4</v>
      </c>
      <c r="B7" s="6">
        <f>SUM(C7:F7)</f>
        <v>110</v>
      </c>
      <c r="C7" s="6">
        <v>36</v>
      </c>
      <c r="D7" s="6">
        <v>28</v>
      </c>
      <c r="E7" s="6">
        <v>36</v>
      </c>
      <c r="F7" s="6">
        <v>10</v>
      </c>
      <c r="G7" s="39">
        <v>0.004861111111111111</v>
      </c>
      <c r="H7" s="6">
        <v>12</v>
      </c>
      <c r="I7" s="6">
        <v>0</v>
      </c>
      <c r="J7" s="62"/>
    </row>
    <row r="8" spans="1:10" ht="15">
      <c r="A8" s="3" t="s">
        <v>5</v>
      </c>
      <c r="B8" s="6">
        <f>SUM(C8:F8)</f>
        <v>102</v>
      </c>
      <c r="C8" s="1">
        <v>34</v>
      </c>
      <c r="D8" s="1">
        <v>24</v>
      </c>
      <c r="E8" s="1">
        <v>31</v>
      </c>
      <c r="F8" s="1">
        <v>13</v>
      </c>
      <c r="G8" s="40">
        <v>0.004166666666666667</v>
      </c>
      <c r="H8" s="1">
        <v>6</v>
      </c>
      <c r="I8" s="1">
        <v>0</v>
      </c>
      <c r="J8" s="63"/>
    </row>
    <row r="9" spans="1:10" ht="15">
      <c r="A9" s="3" t="s">
        <v>6</v>
      </c>
      <c r="B9" s="6">
        <f>SUM(C9:F9)</f>
        <v>102</v>
      </c>
      <c r="C9" s="1">
        <v>22</v>
      </c>
      <c r="D9" s="1">
        <v>32</v>
      </c>
      <c r="E9" s="1">
        <v>37</v>
      </c>
      <c r="F9" s="1">
        <v>11</v>
      </c>
      <c r="G9" s="40">
        <v>0.004166666666666667</v>
      </c>
      <c r="H9" s="1">
        <v>7</v>
      </c>
      <c r="I9" s="1">
        <v>0</v>
      </c>
      <c r="J9" s="63"/>
    </row>
    <row r="10" spans="1:16" ht="15">
      <c r="A10" s="3" t="s">
        <v>7</v>
      </c>
      <c r="B10" s="6">
        <f>SUM(C10:F10)</f>
        <v>109</v>
      </c>
      <c r="C10" s="1">
        <v>32</v>
      </c>
      <c r="D10" s="1">
        <v>30</v>
      </c>
      <c r="E10" s="1">
        <v>32</v>
      </c>
      <c r="F10" s="1">
        <v>15</v>
      </c>
      <c r="G10" s="40">
        <v>0.004861111111111111</v>
      </c>
      <c r="H10" s="1">
        <v>11</v>
      </c>
      <c r="I10" s="1">
        <v>0</v>
      </c>
      <c r="J10" s="63"/>
      <c r="P10" s="14"/>
    </row>
    <row r="11" spans="1:10" ht="15">
      <c r="A11" s="3" t="s">
        <v>8</v>
      </c>
      <c r="B11" s="6">
        <f>SUM(C11:F11)</f>
        <v>103</v>
      </c>
      <c r="C11" s="1">
        <v>37</v>
      </c>
      <c r="D11" s="1">
        <v>29</v>
      </c>
      <c r="E11" s="1">
        <v>25</v>
      </c>
      <c r="F11" s="1">
        <v>12</v>
      </c>
      <c r="G11" s="40">
        <v>0.004166666666666667</v>
      </c>
      <c r="H11" s="1">
        <v>7</v>
      </c>
      <c r="I11" s="1">
        <v>0</v>
      </c>
      <c r="J11" s="63"/>
    </row>
    <row r="12" spans="1:10" ht="15">
      <c r="A12" s="3" t="s">
        <v>9</v>
      </c>
      <c r="B12" s="6"/>
      <c r="C12" s="1"/>
      <c r="D12" s="1"/>
      <c r="E12" s="1"/>
      <c r="F12" s="1"/>
      <c r="G12" s="40"/>
      <c r="H12" s="1"/>
      <c r="I12" s="1"/>
      <c r="J12" s="63"/>
    </row>
    <row r="13" spans="1:10" ht="15">
      <c r="A13" s="3" t="s">
        <v>10</v>
      </c>
      <c r="B13" s="6"/>
      <c r="C13" s="1"/>
      <c r="D13" s="1"/>
      <c r="E13" s="1"/>
      <c r="F13" s="1"/>
      <c r="G13" s="40"/>
      <c r="H13" s="1"/>
      <c r="I13" s="1"/>
      <c r="J13" s="63"/>
    </row>
    <row r="14" spans="1:10" ht="15">
      <c r="A14" s="3" t="s">
        <v>11</v>
      </c>
      <c r="B14" s="1"/>
      <c r="C14" s="1"/>
      <c r="D14" s="1"/>
      <c r="E14" s="1"/>
      <c r="F14" s="1"/>
      <c r="G14" s="40"/>
      <c r="H14" s="1"/>
      <c r="I14" s="1"/>
      <c r="J14" s="63"/>
    </row>
    <row r="15" spans="1:10" ht="15">
      <c r="A15" s="3" t="s">
        <v>12</v>
      </c>
      <c r="B15" s="1"/>
      <c r="C15" s="1"/>
      <c r="D15" s="1"/>
      <c r="E15" s="1"/>
      <c r="F15" s="1"/>
      <c r="G15" s="40"/>
      <c r="H15" s="1"/>
      <c r="I15" s="1"/>
      <c r="J15" s="63"/>
    </row>
    <row r="16" spans="1:10" ht="15">
      <c r="A16" s="3" t="s">
        <v>13</v>
      </c>
      <c r="B16" s="1"/>
      <c r="C16" s="1"/>
      <c r="D16" s="1"/>
      <c r="E16" s="1"/>
      <c r="F16" s="1"/>
      <c r="G16" s="40"/>
      <c r="H16" s="1"/>
      <c r="I16" s="1"/>
      <c r="J16" s="63"/>
    </row>
    <row r="17" spans="1:10" ht="15">
      <c r="A17" s="3" t="s">
        <v>14</v>
      </c>
      <c r="B17" s="1"/>
      <c r="C17" s="1"/>
      <c r="D17" s="1"/>
      <c r="E17" s="1"/>
      <c r="F17" s="1"/>
      <c r="G17" s="40"/>
      <c r="H17" s="1"/>
      <c r="I17" s="1"/>
      <c r="J17" s="63"/>
    </row>
    <row r="18" spans="1:10" ht="15.75" thickBot="1">
      <c r="A18" s="10" t="s">
        <v>15</v>
      </c>
      <c r="B18" s="2"/>
      <c r="C18" s="2"/>
      <c r="D18" s="2"/>
      <c r="E18" s="2"/>
      <c r="F18" s="2"/>
      <c r="G18" s="41"/>
      <c r="H18" s="2"/>
      <c r="I18" s="2"/>
      <c r="J18" s="64"/>
    </row>
    <row r="19" spans="1:10" ht="15.75" thickBot="1">
      <c r="A19" s="8" t="s">
        <v>16</v>
      </c>
      <c r="B19" s="90">
        <f>SUM(B7:B18)</f>
        <v>526</v>
      </c>
      <c r="C19" s="9">
        <f>SUM(C7:C18)</f>
        <v>161</v>
      </c>
      <c r="D19" s="9">
        <f>SUM(D7:D18)</f>
        <v>143</v>
      </c>
      <c r="E19" s="9">
        <f>SUM(E7:E18)</f>
        <v>161</v>
      </c>
      <c r="F19" s="9">
        <f>SUM(F7:F18)</f>
        <v>61</v>
      </c>
      <c r="G19" s="38">
        <f>AVERAGE(G7:G18)</f>
        <v>0.004444444444444444</v>
      </c>
      <c r="H19" s="9">
        <f>SUM(H7:H18)</f>
        <v>43</v>
      </c>
      <c r="I19" s="9">
        <f>SUM(I7:I18)</f>
        <v>0</v>
      </c>
      <c r="J19" s="65">
        <f>SUM(J7:J18)</f>
        <v>0</v>
      </c>
    </row>
    <row r="20" spans="1:10" ht="16.5" thickBot="1" thickTop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8" ht="15">
      <c r="A21" s="13" t="s">
        <v>42</v>
      </c>
      <c r="B21" s="14"/>
      <c r="C21" s="14"/>
      <c r="D21" s="14"/>
      <c r="E21" s="14"/>
      <c r="F21" s="14"/>
      <c r="G21" s="14"/>
      <c r="H21" s="14"/>
    </row>
    <row r="22" spans="1:8" ht="15">
      <c r="A22" s="13" t="s">
        <v>43</v>
      </c>
      <c r="B22" s="15"/>
      <c r="C22" s="15"/>
      <c r="D22" s="15"/>
      <c r="E22" s="15"/>
      <c r="F22" s="14"/>
      <c r="G22" s="14"/>
      <c r="H22" s="14"/>
    </row>
    <row r="23" spans="1:9" ht="15">
      <c r="A23" s="13" t="s">
        <v>44</v>
      </c>
      <c r="B23" s="15"/>
      <c r="C23" s="15"/>
      <c r="D23" s="15"/>
      <c r="E23" s="15"/>
      <c r="F23" s="14"/>
      <c r="G23" s="14"/>
      <c r="H23" s="14"/>
      <c r="I23" s="14"/>
    </row>
    <row r="24" spans="1:10" ht="15.75" thickBot="1">
      <c r="A24" s="16" t="s">
        <v>46</v>
      </c>
      <c r="B24" s="17"/>
      <c r="C24" s="17"/>
      <c r="D24" s="17"/>
      <c r="E24" s="17"/>
      <c r="F24" s="18"/>
      <c r="G24" s="18"/>
      <c r="H24" s="18"/>
      <c r="I24" s="18"/>
      <c r="J24" s="18"/>
    </row>
    <row r="25" spans="2:5" ht="15">
      <c r="B25" s="12"/>
      <c r="C25" s="12"/>
      <c r="D25" s="12"/>
      <c r="E25" s="12"/>
    </row>
    <row r="26" spans="2:16" ht="15">
      <c r="B26" s="12"/>
      <c r="C26" s="12"/>
      <c r="D26" s="12"/>
      <c r="E26" s="12"/>
      <c r="P26" s="12"/>
    </row>
    <row r="27" spans="1:16" ht="15">
      <c r="A27" s="12"/>
      <c r="B27" s="12"/>
      <c r="C27" s="12"/>
      <c r="D27" s="12"/>
      <c r="E27" s="12"/>
      <c r="P27" s="12"/>
    </row>
  </sheetData>
  <mergeCells count="3">
    <mergeCell ref="A1:J3"/>
    <mergeCell ref="A4:J4"/>
    <mergeCell ref="A5:J5"/>
  </mergeCells>
  <printOptions horizontalCentered="1" verticalCentered="1"/>
  <pageMargins left="0.7" right="0.7" top="0.75" bottom="0.75" header="0.3" footer="0.3"/>
  <pageSetup horizontalDpi="600" verticalDpi="600" orientation="landscape" r:id="rId2"/>
  <ignoredErrors>
    <ignoredError sqref="G19" formula="1"/>
    <ignoredError sqref="B7:B1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 topLeftCell="A1">
      <selection activeCell="K50" sqref="K50"/>
    </sheetView>
  </sheetViews>
  <sheetFormatPr defaultColWidth="9.140625" defaultRowHeight="15"/>
  <cols>
    <col min="1" max="2" width="12.28125" style="0" customWidth="1"/>
    <col min="3" max="4" width="13.7109375" style="0" customWidth="1"/>
    <col min="5" max="6" width="12.28125" style="0" customWidth="1"/>
    <col min="7" max="7" width="13.7109375" style="0" customWidth="1"/>
    <col min="8" max="8" width="11.28125" style="0" bestFit="1" customWidth="1"/>
    <col min="9" max="9" width="8.421875" style="0" bestFit="1" customWidth="1"/>
    <col min="10" max="10" width="15.28125" style="0" bestFit="1" customWidth="1"/>
  </cols>
  <sheetData>
    <row r="1" spans="1:10" ht="16.5" customHeight="1" thickTop="1">
      <c r="A1" s="110" t="s">
        <v>29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15.75" customHeight="1">
      <c r="A2" s="113"/>
      <c r="B2" s="114"/>
      <c r="C2" s="114"/>
      <c r="D2" s="114"/>
      <c r="E2" s="114"/>
      <c r="F2" s="114"/>
      <c r="G2" s="114"/>
      <c r="H2" s="114"/>
      <c r="I2" s="114"/>
      <c r="J2" s="115"/>
    </row>
    <row r="3" spans="1:10" ht="15.75" customHeight="1">
      <c r="A3" s="113"/>
      <c r="B3" s="114"/>
      <c r="C3" s="114"/>
      <c r="D3" s="114"/>
      <c r="E3" s="114"/>
      <c r="F3" s="114"/>
      <c r="G3" s="114"/>
      <c r="H3" s="114"/>
      <c r="I3" s="114"/>
      <c r="J3" s="115"/>
    </row>
    <row r="4" spans="1:10" ht="15">
      <c r="A4" s="116" t="s">
        <v>47</v>
      </c>
      <c r="B4" s="117"/>
      <c r="C4" s="117"/>
      <c r="D4" s="117"/>
      <c r="E4" s="117"/>
      <c r="F4" s="117"/>
      <c r="G4" s="117"/>
      <c r="H4" s="117"/>
      <c r="I4" s="117"/>
      <c r="J4" s="118"/>
    </row>
    <row r="5" spans="1:10" ht="15">
      <c r="A5" s="119"/>
      <c r="B5" s="120"/>
      <c r="C5" s="120"/>
      <c r="D5" s="120"/>
      <c r="E5" s="120"/>
      <c r="F5" s="120"/>
      <c r="G5" s="120"/>
      <c r="H5" s="120"/>
      <c r="I5" s="120"/>
      <c r="J5" s="121"/>
    </row>
    <row r="6" spans="1:10" ht="30.75" thickBot="1">
      <c r="A6" s="25" t="s">
        <v>0</v>
      </c>
      <c r="B6" s="24" t="s">
        <v>38</v>
      </c>
      <c r="C6" s="24" t="s">
        <v>39</v>
      </c>
      <c r="D6" s="24" t="s">
        <v>40</v>
      </c>
      <c r="E6" s="24" t="s">
        <v>41</v>
      </c>
      <c r="F6" s="24" t="s">
        <v>17</v>
      </c>
      <c r="G6" s="24" t="s">
        <v>20</v>
      </c>
      <c r="H6" s="24" t="s">
        <v>18</v>
      </c>
      <c r="I6" s="31" t="s">
        <v>19</v>
      </c>
      <c r="J6" s="61" t="s">
        <v>45</v>
      </c>
    </row>
    <row r="7" spans="1:10" ht="15">
      <c r="A7" s="5" t="s">
        <v>4</v>
      </c>
      <c r="B7" s="6">
        <f>SUM(C7:F7)</f>
        <v>581</v>
      </c>
      <c r="C7" s="6">
        <v>318</v>
      </c>
      <c r="D7" s="6">
        <v>143</v>
      </c>
      <c r="E7" s="6">
        <v>61</v>
      </c>
      <c r="F7" s="6">
        <v>59</v>
      </c>
      <c r="G7" s="39">
        <v>0.003472222222222222</v>
      </c>
      <c r="H7" s="6">
        <v>41</v>
      </c>
      <c r="I7" s="27">
        <v>0</v>
      </c>
      <c r="J7" s="86">
        <v>4585</v>
      </c>
    </row>
    <row r="8" spans="1:10" ht="15">
      <c r="A8" s="3" t="s">
        <v>5</v>
      </c>
      <c r="B8" s="6">
        <f>SUM(C8:F8)</f>
        <v>467</v>
      </c>
      <c r="C8" s="1">
        <v>243</v>
      </c>
      <c r="D8" s="1">
        <v>126</v>
      </c>
      <c r="E8" s="1">
        <v>57</v>
      </c>
      <c r="F8" s="1">
        <v>41</v>
      </c>
      <c r="G8" s="40">
        <v>0.004861111111111111</v>
      </c>
      <c r="H8" s="1">
        <v>27</v>
      </c>
      <c r="I8" s="28">
        <v>0</v>
      </c>
      <c r="J8" s="87">
        <v>4184</v>
      </c>
    </row>
    <row r="9" spans="1:10" ht="15">
      <c r="A9" s="3" t="s">
        <v>6</v>
      </c>
      <c r="B9" s="6">
        <f>SUM(C9:F9)</f>
        <v>614</v>
      </c>
      <c r="C9" s="1">
        <v>363</v>
      </c>
      <c r="D9" s="1">
        <v>136</v>
      </c>
      <c r="E9" s="1">
        <v>54</v>
      </c>
      <c r="F9" s="1">
        <v>61</v>
      </c>
      <c r="G9" s="40">
        <v>0.003472222222222222</v>
      </c>
      <c r="H9" s="1">
        <v>29</v>
      </c>
      <c r="I9" s="28">
        <v>0</v>
      </c>
      <c r="J9" s="109">
        <v>4352</v>
      </c>
    </row>
    <row r="10" spans="1:10" ht="15">
      <c r="A10" s="3" t="s">
        <v>7</v>
      </c>
      <c r="B10" s="6">
        <f>SUM(C10:F10)</f>
        <v>582</v>
      </c>
      <c r="C10" s="1">
        <v>354</v>
      </c>
      <c r="D10" s="1">
        <v>102</v>
      </c>
      <c r="E10" s="1">
        <v>69</v>
      </c>
      <c r="F10" s="1">
        <v>57</v>
      </c>
      <c r="G10" s="40">
        <v>0.003472222222222222</v>
      </c>
      <c r="H10" s="1">
        <v>33</v>
      </c>
      <c r="I10" s="28">
        <v>0</v>
      </c>
      <c r="J10" s="87">
        <v>4310</v>
      </c>
    </row>
    <row r="11" spans="1:10" ht="15">
      <c r="A11" s="3" t="s">
        <v>8</v>
      </c>
      <c r="B11" s="6">
        <f>SUM(C11:F11)</f>
        <v>706</v>
      </c>
      <c r="C11" s="1">
        <v>435</v>
      </c>
      <c r="D11" s="1">
        <v>136</v>
      </c>
      <c r="E11" s="1">
        <v>64</v>
      </c>
      <c r="F11" s="1">
        <v>71</v>
      </c>
      <c r="G11" s="40">
        <v>0.003472222222222222</v>
      </c>
      <c r="H11" s="1">
        <v>41</v>
      </c>
      <c r="I11" s="28">
        <v>0</v>
      </c>
      <c r="J11" s="87">
        <v>4976</v>
      </c>
    </row>
    <row r="12" spans="1:10" ht="15">
      <c r="A12" s="3" t="s">
        <v>9</v>
      </c>
      <c r="B12" s="6"/>
      <c r="C12" s="1"/>
      <c r="D12" s="1"/>
      <c r="E12" s="1"/>
      <c r="F12" s="1"/>
      <c r="G12" s="40"/>
      <c r="H12" s="1"/>
      <c r="I12" s="28"/>
      <c r="J12" s="87"/>
    </row>
    <row r="13" spans="1:10" ht="15">
      <c r="A13" s="3" t="s">
        <v>10</v>
      </c>
      <c r="B13" s="6"/>
      <c r="C13" s="1"/>
      <c r="D13" s="1"/>
      <c r="E13" s="1"/>
      <c r="F13" s="1"/>
      <c r="G13" s="40"/>
      <c r="H13" s="1"/>
      <c r="I13" s="28"/>
      <c r="J13" s="87"/>
    </row>
    <row r="14" spans="1:10" ht="15">
      <c r="A14" s="3" t="s">
        <v>11</v>
      </c>
      <c r="B14" s="1"/>
      <c r="C14" s="1"/>
      <c r="D14" s="1"/>
      <c r="E14" s="1"/>
      <c r="F14" s="1"/>
      <c r="G14" s="40"/>
      <c r="H14" s="1"/>
      <c r="I14" s="28"/>
      <c r="J14" s="87"/>
    </row>
    <row r="15" spans="1:10" ht="15">
      <c r="A15" s="3" t="s">
        <v>12</v>
      </c>
      <c r="B15" s="1"/>
      <c r="C15" s="1"/>
      <c r="D15" s="1"/>
      <c r="E15" s="1"/>
      <c r="F15" s="1"/>
      <c r="G15" s="40"/>
      <c r="H15" s="1"/>
      <c r="I15" s="28"/>
      <c r="J15" s="87"/>
    </row>
    <row r="16" spans="1:10" ht="15">
      <c r="A16" s="3" t="s">
        <v>13</v>
      </c>
      <c r="B16" s="1"/>
      <c r="C16" s="1"/>
      <c r="D16" s="1"/>
      <c r="E16" s="1"/>
      <c r="F16" s="1"/>
      <c r="G16" s="40"/>
      <c r="H16" s="1"/>
      <c r="I16" s="28"/>
      <c r="J16" s="87"/>
    </row>
    <row r="17" spans="1:10" ht="15">
      <c r="A17" s="3" t="s">
        <v>14</v>
      </c>
      <c r="B17" s="1"/>
      <c r="C17" s="1"/>
      <c r="D17" s="1"/>
      <c r="E17" s="1"/>
      <c r="F17" s="1"/>
      <c r="G17" s="40"/>
      <c r="H17" s="1"/>
      <c r="I17" s="28"/>
      <c r="J17" s="87"/>
    </row>
    <row r="18" spans="1:10" ht="15.75" thickBot="1">
      <c r="A18" s="10" t="s">
        <v>15</v>
      </c>
      <c r="B18" s="2"/>
      <c r="C18" s="2"/>
      <c r="D18" s="2"/>
      <c r="E18" s="2"/>
      <c r="F18" s="2"/>
      <c r="G18" s="41"/>
      <c r="H18" s="2"/>
      <c r="I18" s="29"/>
      <c r="J18" s="88"/>
    </row>
    <row r="19" spans="1:10" ht="15.75" thickBot="1">
      <c r="A19" s="8" t="s">
        <v>16</v>
      </c>
      <c r="B19" s="90">
        <f>SUM(B7:B18)</f>
        <v>2950</v>
      </c>
      <c r="C19" s="90">
        <f>SUM(C7:C18)</f>
        <v>1713</v>
      </c>
      <c r="D19" s="90">
        <f>SUM(D7:D18)</f>
        <v>643</v>
      </c>
      <c r="E19" s="9">
        <f>SUM(E7:E18)</f>
        <v>305</v>
      </c>
      <c r="F19" s="9">
        <f>SUM(F7:F18)</f>
        <v>289</v>
      </c>
      <c r="G19" s="38">
        <f>AVERAGE(G7:G18)</f>
        <v>0.00375</v>
      </c>
      <c r="H19" s="9">
        <f>SUM(H7:H18)</f>
        <v>171</v>
      </c>
      <c r="I19" s="30">
        <f>SUM(I7:I18)</f>
        <v>0</v>
      </c>
      <c r="J19" s="89">
        <f>SUM(J7:J18)</f>
        <v>22407</v>
      </c>
    </row>
    <row r="20" spans="1:10" ht="16.5" thickBot="1" thickTop="1">
      <c r="A20" s="18"/>
      <c r="B20" s="18"/>
      <c r="C20" s="18"/>
      <c r="D20" s="18"/>
      <c r="E20" s="18"/>
      <c r="F20" s="18"/>
      <c r="G20" s="18"/>
      <c r="H20" s="18"/>
      <c r="I20" s="18"/>
      <c r="J20" s="19"/>
    </row>
    <row r="21" spans="1:10" ht="15">
      <c r="A21" s="13" t="s">
        <v>42</v>
      </c>
      <c r="B21" s="14"/>
      <c r="C21" s="14"/>
      <c r="D21" s="14"/>
      <c r="E21" s="14"/>
      <c r="F21" s="14"/>
      <c r="G21" s="14"/>
      <c r="H21" s="14"/>
      <c r="J21" s="14"/>
    </row>
    <row r="22" spans="1:10" ht="15">
      <c r="A22" s="13" t="s">
        <v>43</v>
      </c>
      <c r="B22" s="15"/>
      <c r="C22" s="15"/>
      <c r="D22" s="15"/>
      <c r="E22" s="15"/>
      <c r="F22" s="14"/>
      <c r="G22" s="14"/>
      <c r="H22" s="14"/>
      <c r="J22" s="14"/>
    </row>
    <row r="23" spans="1:10" ht="15">
      <c r="A23" s="13" t="s">
        <v>44</v>
      </c>
      <c r="B23" s="15"/>
      <c r="C23" s="15"/>
      <c r="D23" s="15"/>
      <c r="E23" s="15"/>
      <c r="F23" s="14"/>
      <c r="G23" s="14"/>
      <c r="H23" s="14"/>
      <c r="J23" s="14"/>
    </row>
    <row r="24" spans="1:10" ht="15.75" thickBot="1">
      <c r="A24" s="16" t="s">
        <v>46</v>
      </c>
      <c r="B24" s="17"/>
      <c r="C24" s="17"/>
      <c r="D24" s="17"/>
      <c r="E24" s="17"/>
      <c r="F24" s="18"/>
      <c r="G24" s="18"/>
      <c r="H24" s="18"/>
      <c r="I24" s="18"/>
      <c r="J24" s="18"/>
    </row>
    <row r="25" spans="1:5" ht="15">
      <c r="A25" s="59"/>
      <c r="B25" s="12"/>
      <c r="C25" s="12"/>
      <c r="D25" s="12"/>
      <c r="E25" s="12"/>
    </row>
    <row r="26" spans="1:5" ht="15">
      <c r="A26" s="12"/>
      <c r="B26" s="12"/>
      <c r="C26" s="12"/>
      <c r="D26" s="12"/>
      <c r="E26" s="12"/>
    </row>
    <row r="27" spans="1:5" ht="15">
      <c r="A27" s="12"/>
      <c r="B27" s="12"/>
      <c r="C27" s="12"/>
      <c r="D27" s="12"/>
      <c r="E27" s="12"/>
    </row>
  </sheetData>
  <mergeCells count="3">
    <mergeCell ref="A1:J3"/>
    <mergeCell ref="A4:J4"/>
    <mergeCell ref="A5:J5"/>
  </mergeCells>
  <printOptions horizontalCentered="1" verticalCentered="1"/>
  <pageMargins left="0.25" right="0.25" top="0" bottom="0" header="0.3" footer="0.3"/>
  <pageSetup horizontalDpi="600" verticalDpi="600" orientation="landscape" r:id="rId2"/>
  <ignoredErrors>
    <ignoredError sqref="G19" formula="1"/>
    <ignoredError sqref="B7:B1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 topLeftCell="A1">
      <selection activeCell="B11" sqref="B11"/>
    </sheetView>
  </sheetViews>
  <sheetFormatPr defaultColWidth="9.140625" defaultRowHeight="15"/>
  <cols>
    <col min="1" max="2" width="12.28125" style="0" customWidth="1"/>
    <col min="3" max="4" width="13.7109375" style="0" customWidth="1"/>
    <col min="5" max="6" width="12.28125" style="0" customWidth="1"/>
    <col min="7" max="7" width="13.7109375" style="0" customWidth="1"/>
    <col min="8" max="8" width="11.28125" style="0" bestFit="1" customWidth="1"/>
    <col min="9" max="9" width="8.421875" style="0" bestFit="1" customWidth="1"/>
    <col min="10" max="10" width="15.28125" style="0" bestFit="1" customWidth="1"/>
    <col min="11" max="11" width="13.7109375" style="0" customWidth="1"/>
    <col min="12" max="12" width="16.57421875" style="0" customWidth="1"/>
    <col min="13" max="13" width="13.7109375" style="0" customWidth="1"/>
  </cols>
  <sheetData>
    <row r="1" spans="1:10" ht="15.75" customHeight="1" thickTop="1">
      <c r="A1" s="110" t="s">
        <v>33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15.75" customHeight="1">
      <c r="A2" s="113"/>
      <c r="B2" s="114"/>
      <c r="C2" s="114"/>
      <c r="D2" s="114"/>
      <c r="E2" s="114"/>
      <c r="F2" s="114"/>
      <c r="G2" s="114"/>
      <c r="H2" s="114"/>
      <c r="I2" s="114"/>
      <c r="J2" s="115"/>
    </row>
    <row r="3" spans="1:10" ht="15.75" customHeight="1">
      <c r="A3" s="113"/>
      <c r="B3" s="114"/>
      <c r="C3" s="114"/>
      <c r="D3" s="114"/>
      <c r="E3" s="114"/>
      <c r="F3" s="114"/>
      <c r="G3" s="114"/>
      <c r="H3" s="114"/>
      <c r="I3" s="114"/>
      <c r="J3" s="115"/>
    </row>
    <row r="4" spans="1:10" ht="15.75" customHeight="1">
      <c r="A4" s="116" t="s">
        <v>47</v>
      </c>
      <c r="B4" s="117"/>
      <c r="C4" s="117"/>
      <c r="D4" s="117"/>
      <c r="E4" s="117"/>
      <c r="F4" s="117"/>
      <c r="G4" s="117"/>
      <c r="H4" s="117"/>
      <c r="I4" s="117"/>
      <c r="J4" s="118"/>
    </row>
    <row r="5" spans="1:10" ht="15">
      <c r="A5" s="119"/>
      <c r="B5" s="120"/>
      <c r="C5" s="120"/>
      <c r="D5" s="120"/>
      <c r="E5" s="120"/>
      <c r="F5" s="120"/>
      <c r="G5" s="120"/>
      <c r="H5" s="120"/>
      <c r="I5" s="120"/>
      <c r="J5" s="121"/>
    </row>
    <row r="6" spans="1:10" ht="30.75" thickBot="1">
      <c r="A6" s="21" t="s">
        <v>0</v>
      </c>
      <c r="B6" s="22" t="s">
        <v>38</v>
      </c>
      <c r="C6" s="22" t="s">
        <v>39</v>
      </c>
      <c r="D6" s="22" t="s">
        <v>40</v>
      </c>
      <c r="E6" s="22" t="s">
        <v>41</v>
      </c>
      <c r="F6" s="26" t="s">
        <v>17</v>
      </c>
      <c r="G6" s="31" t="s">
        <v>20</v>
      </c>
      <c r="H6" s="31" t="s">
        <v>18</v>
      </c>
      <c r="I6" s="31" t="s">
        <v>19</v>
      </c>
      <c r="J6" s="71" t="s">
        <v>45</v>
      </c>
    </row>
    <row r="7" spans="1:10" ht="15">
      <c r="A7" s="5" t="s">
        <v>4</v>
      </c>
      <c r="B7" s="91">
        <f>SUM(C7:F7)</f>
        <v>1635</v>
      </c>
      <c r="C7" s="6">
        <v>845</v>
      </c>
      <c r="D7" s="6">
        <v>321</v>
      </c>
      <c r="E7" s="6">
        <v>228</v>
      </c>
      <c r="F7" s="27">
        <v>241</v>
      </c>
      <c r="G7" s="32">
        <v>0.002777777777777778</v>
      </c>
      <c r="H7" s="27">
        <v>6</v>
      </c>
      <c r="I7" s="27">
        <v>0</v>
      </c>
      <c r="J7" s="86">
        <v>2576</v>
      </c>
    </row>
    <row r="8" spans="1:10" ht="15">
      <c r="A8" s="3" t="s">
        <v>5</v>
      </c>
      <c r="B8" s="91">
        <f>SUM(C8:F8)</f>
        <v>1432</v>
      </c>
      <c r="C8" s="1">
        <v>719</v>
      </c>
      <c r="D8" s="1">
        <v>287</v>
      </c>
      <c r="E8" s="1">
        <v>208</v>
      </c>
      <c r="F8" s="28">
        <v>218</v>
      </c>
      <c r="G8" s="34">
        <v>0.002777777777777778</v>
      </c>
      <c r="H8" s="28">
        <v>9</v>
      </c>
      <c r="I8" s="28">
        <v>0</v>
      </c>
      <c r="J8" s="87">
        <v>2168</v>
      </c>
    </row>
    <row r="9" spans="1:10" ht="15">
      <c r="A9" s="3" t="s">
        <v>6</v>
      </c>
      <c r="B9" s="91">
        <f>SUM(C9:F9)</f>
        <v>1559</v>
      </c>
      <c r="C9" s="1">
        <v>814</v>
      </c>
      <c r="D9" s="1">
        <v>321</v>
      </c>
      <c r="E9" s="1">
        <v>214</v>
      </c>
      <c r="F9" s="28">
        <v>210</v>
      </c>
      <c r="G9" s="34">
        <v>0.002777777777777778</v>
      </c>
      <c r="H9" s="28">
        <v>6</v>
      </c>
      <c r="I9" s="28">
        <v>0</v>
      </c>
      <c r="J9" s="87">
        <v>2225</v>
      </c>
    </row>
    <row r="10" spans="1:10" ht="15">
      <c r="A10" s="3" t="s">
        <v>7</v>
      </c>
      <c r="B10" s="91">
        <f>SUM(C10:F10)</f>
        <v>1538</v>
      </c>
      <c r="C10" s="1">
        <v>758</v>
      </c>
      <c r="D10" s="1">
        <v>310</v>
      </c>
      <c r="E10" s="1">
        <v>242</v>
      </c>
      <c r="F10" s="28">
        <v>228</v>
      </c>
      <c r="G10" s="34">
        <v>0.002777777777777778</v>
      </c>
      <c r="H10" s="28">
        <v>17</v>
      </c>
      <c r="I10" s="28">
        <v>0</v>
      </c>
      <c r="J10" s="87">
        <v>2366</v>
      </c>
    </row>
    <row r="11" spans="1:10" ht="15">
      <c r="A11" s="3" t="s">
        <v>8</v>
      </c>
      <c r="B11" s="91">
        <f>SUM(C11:F11)</f>
        <v>1715</v>
      </c>
      <c r="C11" s="1">
        <v>896</v>
      </c>
      <c r="D11" s="1">
        <v>335</v>
      </c>
      <c r="E11" s="1">
        <v>244</v>
      </c>
      <c r="F11" s="28">
        <v>240</v>
      </c>
      <c r="G11" s="34">
        <v>0.002777777777777778</v>
      </c>
      <c r="H11" s="28">
        <v>10</v>
      </c>
      <c r="I11" s="28">
        <v>0</v>
      </c>
      <c r="J11" s="87">
        <v>2521</v>
      </c>
    </row>
    <row r="12" spans="1:10" ht="15">
      <c r="A12" s="3" t="s">
        <v>9</v>
      </c>
      <c r="B12" s="91"/>
      <c r="C12" s="1"/>
      <c r="D12" s="1"/>
      <c r="E12" s="1"/>
      <c r="F12" s="28"/>
      <c r="G12" s="34"/>
      <c r="H12" s="28"/>
      <c r="I12" s="28"/>
      <c r="J12" s="87"/>
    </row>
    <row r="13" spans="1:10" ht="15">
      <c r="A13" s="3" t="s">
        <v>10</v>
      </c>
      <c r="B13" s="91"/>
      <c r="C13" s="1"/>
      <c r="D13" s="1"/>
      <c r="E13" s="1"/>
      <c r="F13" s="28"/>
      <c r="G13" s="34"/>
      <c r="H13" s="28"/>
      <c r="I13" s="28"/>
      <c r="J13" s="87"/>
    </row>
    <row r="14" spans="1:10" ht="15">
      <c r="A14" s="3" t="s">
        <v>11</v>
      </c>
      <c r="B14" s="91"/>
      <c r="C14" s="1"/>
      <c r="D14" s="1"/>
      <c r="E14" s="1"/>
      <c r="F14" s="28"/>
      <c r="G14" s="34"/>
      <c r="H14" s="28"/>
      <c r="I14" s="28"/>
      <c r="J14" s="87"/>
    </row>
    <row r="15" spans="1:10" ht="15">
      <c r="A15" s="3" t="s">
        <v>12</v>
      </c>
      <c r="B15" s="91"/>
      <c r="C15" s="1"/>
      <c r="D15" s="1"/>
      <c r="E15" s="1"/>
      <c r="F15" s="28"/>
      <c r="G15" s="34"/>
      <c r="H15" s="28"/>
      <c r="I15" s="28"/>
      <c r="J15" s="87"/>
    </row>
    <row r="16" spans="1:10" ht="15">
      <c r="A16" s="3" t="s">
        <v>13</v>
      </c>
      <c r="B16" s="91"/>
      <c r="C16" s="1"/>
      <c r="D16" s="1"/>
      <c r="E16" s="1"/>
      <c r="F16" s="28"/>
      <c r="G16" s="34"/>
      <c r="H16" s="28"/>
      <c r="I16" s="28"/>
      <c r="J16" s="87"/>
    </row>
    <row r="17" spans="1:10" ht="15">
      <c r="A17" s="3" t="s">
        <v>14</v>
      </c>
      <c r="B17" s="91"/>
      <c r="C17" s="1"/>
      <c r="D17" s="1"/>
      <c r="E17" s="1"/>
      <c r="F17" s="28"/>
      <c r="G17" s="34"/>
      <c r="H17" s="28"/>
      <c r="I17" s="28"/>
      <c r="J17" s="87"/>
    </row>
    <row r="18" spans="1:10" ht="15.75" thickBot="1">
      <c r="A18" s="10" t="s">
        <v>15</v>
      </c>
      <c r="B18" s="92"/>
      <c r="C18" s="2"/>
      <c r="D18" s="2"/>
      <c r="E18" s="2"/>
      <c r="F18" s="29"/>
      <c r="G18" s="42"/>
      <c r="H18" s="29"/>
      <c r="I18" s="29"/>
      <c r="J18" s="88"/>
    </row>
    <row r="19" spans="1:10" ht="15.75" thickBot="1">
      <c r="A19" s="8" t="s">
        <v>16</v>
      </c>
      <c r="B19" s="90">
        <f>SUM(B7:B18)</f>
        <v>7879</v>
      </c>
      <c r="C19" s="90">
        <f>SUM(C7:C18)</f>
        <v>4032</v>
      </c>
      <c r="D19" s="90">
        <f>SUM(D7:D18)</f>
        <v>1574</v>
      </c>
      <c r="E19" s="90">
        <f>SUM(E7:E18)</f>
        <v>1136</v>
      </c>
      <c r="F19" s="30">
        <f>SUM(F7:F18)</f>
        <v>1137</v>
      </c>
      <c r="G19" s="33">
        <f>AVERAGE(G7:G18)</f>
        <v>0.002777777777777778</v>
      </c>
      <c r="H19" s="30">
        <f>SUM(H7:H18)</f>
        <v>48</v>
      </c>
      <c r="I19" s="30">
        <f>SUM(I7:I18)</f>
        <v>0</v>
      </c>
      <c r="J19" s="89">
        <f>SUM(J7:J18)</f>
        <v>11856</v>
      </c>
    </row>
    <row r="20" spans="1:10" ht="16.5" thickBot="1" thickTop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5">
      <c r="A21" s="23" t="s">
        <v>42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5">
      <c r="A22" s="23" t="s">
        <v>43</v>
      </c>
      <c r="B22" s="15"/>
      <c r="C22" s="15"/>
      <c r="D22" s="15"/>
      <c r="E22" s="15"/>
      <c r="F22" s="15"/>
      <c r="G22" s="15"/>
      <c r="H22" s="15"/>
      <c r="I22" s="15"/>
      <c r="J22" s="14"/>
    </row>
    <row r="23" spans="1:10" ht="15">
      <c r="A23" s="23" t="s">
        <v>44</v>
      </c>
      <c r="B23" s="15"/>
      <c r="C23" s="15"/>
      <c r="D23" s="15"/>
      <c r="E23" s="15"/>
      <c r="F23" s="15"/>
      <c r="G23" s="15"/>
      <c r="H23" s="15"/>
      <c r="I23" s="15"/>
      <c r="J23" s="14"/>
    </row>
    <row r="24" spans="1:10" ht="15.75" thickBot="1">
      <c r="A24" s="16" t="s">
        <v>46</v>
      </c>
      <c r="B24" s="17"/>
      <c r="C24" s="17"/>
      <c r="D24" s="17"/>
      <c r="E24" s="17"/>
      <c r="F24" s="18"/>
      <c r="G24" s="18"/>
      <c r="H24" s="18"/>
      <c r="I24" s="18"/>
      <c r="J24" s="18"/>
    </row>
    <row r="25" spans="1:9" ht="15">
      <c r="A25" s="12"/>
      <c r="B25" s="12"/>
      <c r="C25" s="12"/>
      <c r="D25" s="12"/>
      <c r="E25" s="12"/>
      <c r="F25" s="12"/>
      <c r="G25" s="12"/>
      <c r="H25" s="12"/>
      <c r="I25" s="12"/>
    </row>
  </sheetData>
  <mergeCells count="3">
    <mergeCell ref="A4:J4"/>
    <mergeCell ref="A1:J3"/>
    <mergeCell ref="A5:J5"/>
  </mergeCells>
  <printOptions horizontalCentered="1" verticalCentered="1"/>
  <pageMargins left="0.25" right="0.25" top="0" bottom="0" header="0.3" footer="0.3"/>
  <pageSetup horizontalDpi="600" verticalDpi="600" orientation="landscape" r:id="rId2"/>
  <ignoredErrors>
    <ignoredError sqref="B7:B11" formulaRange="1"/>
    <ignoredError sqref="G19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="106" zoomScaleNormal="106" workbookViewId="0" topLeftCell="A1">
      <selection activeCell="P76" sqref="P76"/>
    </sheetView>
  </sheetViews>
  <sheetFormatPr defaultColWidth="9.140625" defaultRowHeight="15"/>
  <cols>
    <col min="1" max="1" width="7.8515625" style="0" customWidth="1"/>
    <col min="2" max="2" width="11.7109375" style="0" bestFit="1" customWidth="1"/>
    <col min="3" max="14" width="8.7109375" style="0" customWidth="1"/>
  </cols>
  <sheetData>
    <row r="1" spans="1:14" ht="16.5" customHeight="1" thickTop="1">
      <c r="A1" s="122"/>
      <c r="B1" s="123"/>
      <c r="C1" s="132" t="s">
        <v>48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2" spans="1:14" ht="15.75" customHeight="1">
      <c r="A2" s="124"/>
      <c r="B2" s="125"/>
      <c r="C2" s="135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</row>
    <row r="3" spans="1:14" ht="15.75" thickBot="1">
      <c r="A3" s="126"/>
      <c r="B3" s="127"/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49" t="s">
        <v>9</v>
      </c>
      <c r="I3" s="49" t="s">
        <v>10</v>
      </c>
      <c r="J3" s="49" t="s">
        <v>11</v>
      </c>
      <c r="K3" s="49" t="s">
        <v>12</v>
      </c>
      <c r="L3" s="49" t="s">
        <v>13</v>
      </c>
      <c r="M3" s="49" t="s">
        <v>14</v>
      </c>
      <c r="N3" s="68" t="s">
        <v>15</v>
      </c>
    </row>
    <row r="4" spans="1:15" ht="15">
      <c r="A4" s="128" t="s">
        <v>1</v>
      </c>
      <c r="B4" s="51" t="s">
        <v>21</v>
      </c>
      <c r="C4" s="36">
        <f>Bexley!C7</f>
        <v>66</v>
      </c>
      <c r="D4" s="6">
        <f>Bexley!C8</f>
        <v>59</v>
      </c>
      <c r="E4" s="6">
        <f>Bexley!C9</f>
        <v>89</v>
      </c>
      <c r="F4" s="6">
        <f>Bexley!C10</f>
        <v>67</v>
      </c>
      <c r="G4" s="6">
        <f>Bexley!C11</f>
        <v>99</v>
      </c>
      <c r="H4" s="6">
        <f>Bexley!C12</f>
        <v>0</v>
      </c>
      <c r="I4" s="6">
        <f>Bexley!C13</f>
        <v>0</v>
      </c>
      <c r="J4" s="6">
        <f>Bexley!C14</f>
        <v>0</v>
      </c>
      <c r="K4" s="6">
        <f>Bexley!C15</f>
        <v>0</v>
      </c>
      <c r="L4" s="6">
        <f>Bexley!C16</f>
        <v>0</v>
      </c>
      <c r="M4" s="6">
        <f>Bexley!C17</f>
        <v>0</v>
      </c>
      <c r="N4" s="7">
        <f>Bexley!C18</f>
        <v>0</v>
      </c>
      <c r="O4" s="85">
        <f>SUM(C4:N4)</f>
        <v>380</v>
      </c>
    </row>
    <row r="5" spans="1:15" ht="15">
      <c r="A5" s="129"/>
      <c r="B5" s="50" t="s">
        <v>22</v>
      </c>
      <c r="C5" s="37">
        <f>Gahanna!C7</f>
        <v>161</v>
      </c>
      <c r="D5" s="1">
        <f>Gahanna!C8</f>
        <v>129</v>
      </c>
      <c r="E5" s="1">
        <f>Gahanna!C9</f>
        <v>169</v>
      </c>
      <c r="F5" s="1">
        <f>Gahanna!C10</f>
        <v>155</v>
      </c>
      <c r="G5" s="1">
        <f>Gahanna!C11</f>
        <v>176</v>
      </c>
      <c r="H5" s="1">
        <f>Gahanna!C12</f>
        <v>0</v>
      </c>
      <c r="I5" s="1">
        <f>Gahanna!C13</f>
        <v>0</v>
      </c>
      <c r="J5" s="1">
        <f>Gahanna!C14</f>
        <v>0</v>
      </c>
      <c r="K5" s="1">
        <f>Gahanna!C15</f>
        <v>0</v>
      </c>
      <c r="L5" s="1">
        <f>Gahanna!C16</f>
        <v>0</v>
      </c>
      <c r="M5" s="1">
        <f>Gahanna!C17</f>
        <v>0</v>
      </c>
      <c r="N5" s="4">
        <f>Gahanna!C18</f>
        <v>0</v>
      </c>
      <c r="O5" s="85">
        <f aca="true" t="shared" si="0" ref="O5:O19">SUM(C5:N5)</f>
        <v>790</v>
      </c>
    </row>
    <row r="6" spans="1:15" ht="15">
      <c r="A6" s="129"/>
      <c r="B6" s="50" t="s">
        <v>23</v>
      </c>
      <c r="C6" s="37">
        <f>'New Albany'!C7</f>
        <v>36</v>
      </c>
      <c r="D6" s="1">
        <f>'New Albany'!C8</f>
        <v>34</v>
      </c>
      <c r="E6" s="1">
        <f>'New Albany'!C9</f>
        <v>22</v>
      </c>
      <c r="F6" s="1">
        <f>'New Albany'!C10</f>
        <v>32</v>
      </c>
      <c r="G6" s="1">
        <f>'New Albany'!C11</f>
        <v>37</v>
      </c>
      <c r="H6" s="1">
        <f>'New Albany'!C12</f>
        <v>0</v>
      </c>
      <c r="I6" s="1">
        <f>'New Albany'!C13</f>
        <v>0</v>
      </c>
      <c r="J6" s="1">
        <f>'New Albany'!C14</f>
        <v>0</v>
      </c>
      <c r="K6" s="1">
        <f>'New Albany'!C15</f>
        <v>0</v>
      </c>
      <c r="L6" s="1">
        <f>'New Albany'!C16</f>
        <v>0</v>
      </c>
      <c r="M6" s="1">
        <f>'New Albany'!C17</f>
        <v>0</v>
      </c>
      <c r="N6" s="4">
        <f>'New Albany'!C18</f>
        <v>0</v>
      </c>
      <c r="O6" s="85">
        <f t="shared" si="0"/>
        <v>161</v>
      </c>
    </row>
    <row r="7" spans="1:15" ht="15.75" thickBot="1">
      <c r="A7" s="130"/>
      <c r="B7" s="52" t="s">
        <v>24</v>
      </c>
      <c r="C7" s="53">
        <f>Whitehall!C7</f>
        <v>318</v>
      </c>
      <c r="D7" s="2">
        <f>Whitehall!C8</f>
        <v>243</v>
      </c>
      <c r="E7" s="2">
        <f>Whitehall!C9</f>
        <v>363</v>
      </c>
      <c r="F7" s="2">
        <f>Whitehall!C10</f>
        <v>354</v>
      </c>
      <c r="G7" s="2">
        <f>Whitehall!C11</f>
        <v>435</v>
      </c>
      <c r="H7" s="2">
        <f>Whitehall!C12</f>
        <v>0</v>
      </c>
      <c r="I7" s="2">
        <f>Whitehall!C13</f>
        <v>0</v>
      </c>
      <c r="J7" s="2">
        <f>Whitehall!C14</f>
        <v>0</v>
      </c>
      <c r="K7" s="2">
        <f>Whitehall!C15</f>
        <v>0</v>
      </c>
      <c r="L7" s="2">
        <f>Whitehall!C16</f>
        <v>0</v>
      </c>
      <c r="M7" s="2">
        <f>Whitehall!C17</f>
        <v>0</v>
      </c>
      <c r="N7" s="11">
        <f>Whitehall!C18</f>
        <v>0</v>
      </c>
      <c r="O7" s="85">
        <f t="shared" si="0"/>
        <v>1713</v>
      </c>
    </row>
    <row r="8" spans="1:15" ht="15">
      <c r="A8" s="128" t="s">
        <v>2</v>
      </c>
      <c r="B8" s="57" t="s">
        <v>21</v>
      </c>
      <c r="C8" s="58">
        <f>Bexley!D7</f>
        <v>55</v>
      </c>
      <c r="D8" s="6">
        <f>Bexley!D8</f>
        <v>43</v>
      </c>
      <c r="E8" s="6">
        <f>Bexley!D9</f>
        <v>57</v>
      </c>
      <c r="F8" s="6">
        <f>Bexley!D10</f>
        <v>41</v>
      </c>
      <c r="G8" s="6">
        <f>Bexley!D11</f>
        <v>50</v>
      </c>
      <c r="H8" s="6">
        <f>Bexley!D12</f>
        <v>0</v>
      </c>
      <c r="I8" s="6">
        <f>Bexley!D13</f>
        <v>0</v>
      </c>
      <c r="J8" s="6">
        <f>Bexley!D14</f>
        <v>0</v>
      </c>
      <c r="K8" s="6">
        <f>Bexley!D15</f>
        <v>0</v>
      </c>
      <c r="L8" s="6">
        <f>Bexley!D16</f>
        <v>0</v>
      </c>
      <c r="M8" s="6">
        <f>Bexley!D17</f>
        <v>0</v>
      </c>
      <c r="N8" s="7">
        <f>Bexley!D18</f>
        <v>0</v>
      </c>
      <c r="O8" s="85">
        <f t="shared" si="0"/>
        <v>246</v>
      </c>
    </row>
    <row r="9" spans="1:15" ht="15">
      <c r="A9" s="129"/>
      <c r="B9" s="50" t="s">
        <v>22</v>
      </c>
      <c r="C9" s="56">
        <f>Gahanna!D7</f>
        <v>167</v>
      </c>
      <c r="D9" s="1">
        <f>Gahanna!D8</f>
        <v>109</v>
      </c>
      <c r="E9" s="1">
        <f>Gahanna!D9</f>
        <v>131</v>
      </c>
      <c r="F9" s="1">
        <f>Gahanna!D10</f>
        <v>146</v>
      </c>
      <c r="G9" s="1">
        <f>Gahanna!D11</f>
        <v>140</v>
      </c>
      <c r="H9" s="1">
        <f>Gahanna!D12</f>
        <v>0</v>
      </c>
      <c r="I9" s="1">
        <f>Gahanna!D13</f>
        <v>0</v>
      </c>
      <c r="J9" s="1">
        <f>Gahanna!D14</f>
        <v>0</v>
      </c>
      <c r="K9" s="1">
        <f>Gahanna!D15</f>
        <v>0</v>
      </c>
      <c r="L9" s="1">
        <f>Gahanna!D16</f>
        <v>0</v>
      </c>
      <c r="M9" s="1">
        <f>Gahanna!D17</f>
        <v>0</v>
      </c>
      <c r="N9" s="4">
        <f>Gahanna!D18</f>
        <v>0</v>
      </c>
      <c r="O9" s="85">
        <f t="shared" si="0"/>
        <v>693</v>
      </c>
    </row>
    <row r="10" spans="1:15" ht="15">
      <c r="A10" s="129"/>
      <c r="B10" s="50" t="s">
        <v>23</v>
      </c>
      <c r="C10" s="37">
        <f>'New Albany'!D7</f>
        <v>28</v>
      </c>
      <c r="D10" s="1">
        <f>'New Albany'!D8</f>
        <v>24</v>
      </c>
      <c r="E10" s="1">
        <f>'New Albany'!D9</f>
        <v>32</v>
      </c>
      <c r="F10" s="1">
        <f>'New Albany'!D10</f>
        <v>30</v>
      </c>
      <c r="G10" s="1">
        <f>'New Albany'!D11</f>
        <v>29</v>
      </c>
      <c r="H10" s="1">
        <f>'New Albany'!D12</f>
        <v>0</v>
      </c>
      <c r="I10" s="1">
        <f>'New Albany'!D13</f>
        <v>0</v>
      </c>
      <c r="J10" s="1">
        <f>'New Albany'!D14</f>
        <v>0</v>
      </c>
      <c r="K10" s="1">
        <f>'New Albany'!D15</f>
        <v>0</v>
      </c>
      <c r="L10" s="1">
        <f>'New Albany'!D16</f>
        <v>0</v>
      </c>
      <c r="M10" s="1">
        <f>'New Albany'!D17</f>
        <v>0</v>
      </c>
      <c r="N10" s="4">
        <f>'New Albany'!D18</f>
        <v>0</v>
      </c>
      <c r="O10" s="85">
        <f t="shared" si="0"/>
        <v>143</v>
      </c>
    </row>
    <row r="11" spans="1:15" ht="15.75" thickBot="1">
      <c r="A11" s="130"/>
      <c r="B11" s="52" t="s">
        <v>24</v>
      </c>
      <c r="C11" s="53">
        <f>Whitehall!D7</f>
        <v>143</v>
      </c>
      <c r="D11" s="2">
        <f>Whitehall!D8</f>
        <v>126</v>
      </c>
      <c r="E11" s="2">
        <f>Whitehall!D9</f>
        <v>136</v>
      </c>
      <c r="F11" s="2">
        <f>Whitehall!D10</f>
        <v>102</v>
      </c>
      <c r="G11" s="2">
        <f>Whitehall!D11</f>
        <v>136</v>
      </c>
      <c r="H11" s="2">
        <f>Whitehall!D12</f>
        <v>0</v>
      </c>
      <c r="I11" s="2">
        <f>Whitehall!D13</f>
        <v>0</v>
      </c>
      <c r="J11" s="2">
        <f>Whitehall!D14</f>
        <v>0</v>
      </c>
      <c r="K11" s="2">
        <f>Whitehall!D15</f>
        <v>0</v>
      </c>
      <c r="L11" s="2">
        <f>Whitehall!D16</f>
        <v>0</v>
      </c>
      <c r="M11" s="2">
        <f>Whitehall!D17</f>
        <v>0</v>
      </c>
      <c r="N11" s="11">
        <f>Whitehall!D18</f>
        <v>0</v>
      </c>
      <c r="O11" s="85">
        <f t="shared" si="0"/>
        <v>643</v>
      </c>
    </row>
    <row r="12" spans="1:15" ht="15">
      <c r="A12" s="131" t="s">
        <v>3</v>
      </c>
      <c r="B12" s="54" t="s">
        <v>21</v>
      </c>
      <c r="C12" s="55">
        <f>Bexley!E7</f>
        <v>15</v>
      </c>
      <c r="D12" s="55">
        <f>Bexley!E8</f>
        <v>17</v>
      </c>
      <c r="E12" s="55">
        <f>Bexley!E9</f>
        <v>17</v>
      </c>
      <c r="F12" s="55">
        <f>Bexley!E10</f>
        <v>10</v>
      </c>
      <c r="G12" s="55">
        <f>Bexley!E11</f>
        <v>15</v>
      </c>
      <c r="H12" s="55">
        <f>Bexley!E12</f>
        <v>0</v>
      </c>
      <c r="I12" s="55">
        <f>Bexley!E13</f>
        <v>0</v>
      </c>
      <c r="J12" s="55">
        <f>Bexley!E14</f>
        <v>0</v>
      </c>
      <c r="K12" s="55">
        <f>Bexley!E15</f>
        <v>0</v>
      </c>
      <c r="L12" s="55">
        <f>Bexley!E16</f>
        <v>0</v>
      </c>
      <c r="M12" s="55">
        <f>Bexley!E17</f>
        <v>0</v>
      </c>
      <c r="N12" s="69">
        <f>Bexley!E18</f>
        <v>0</v>
      </c>
      <c r="O12" s="85">
        <f t="shared" si="0"/>
        <v>74</v>
      </c>
    </row>
    <row r="13" spans="1:15" ht="15">
      <c r="A13" s="129"/>
      <c r="B13" s="50" t="s">
        <v>22</v>
      </c>
      <c r="C13" s="37">
        <f>Gahanna!E7</f>
        <v>105</v>
      </c>
      <c r="D13" s="37">
        <f>Gahanna!E8</f>
        <v>79</v>
      </c>
      <c r="E13" s="37">
        <f>Gahanna!E9</f>
        <v>83</v>
      </c>
      <c r="F13" s="37">
        <f>Gahanna!E10</f>
        <v>83</v>
      </c>
      <c r="G13" s="37">
        <f>Gahanna!E11</f>
        <v>112</v>
      </c>
      <c r="H13" s="37">
        <f>Gahanna!E12</f>
        <v>0</v>
      </c>
      <c r="I13" s="37">
        <f>Gahanna!E13</f>
        <v>0</v>
      </c>
      <c r="J13" s="37">
        <f>Gahanna!E14</f>
        <v>0</v>
      </c>
      <c r="K13" s="37">
        <f>Gahanna!E15</f>
        <v>0</v>
      </c>
      <c r="L13" s="37">
        <f>Gahanna!E16</f>
        <v>0</v>
      </c>
      <c r="M13" s="37">
        <f>Gahanna!E17</f>
        <v>0</v>
      </c>
      <c r="N13" s="63">
        <f>Gahanna!E18</f>
        <v>0</v>
      </c>
      <c r="O13" s="85">
        <f t="shared" si="0"/>
        <v>462</v>
      </c>
    </row>
    <row r="14" spans="1:15" ht="15">
      <c r="A14" s="129"/>
      <c r="B14" s="50" t="s">
        <v>23</v>
      </c>
      <c r="C14" s="37">
        <f>'New Albany'!E7</f>
        <v>36</v>
      </c>
      <c r="D14" s="37">
        <f>'New Albany'!E8</f>
        <v>31</v>
      </c>
      <c r="E14" s="37">
        <f>'New Albany'!E9</f>
        <v>37</v>
      </c>
      <c r="F14" s="37">
        <f>'New Albany'!E10</f>
        <v>32</v>
      </c>
      <c r="G14" s="37">
        <f>'New Albany'!E11</f>
        <v>25</v>
      </c>
      <c r="H14" s="37">
        <f>'New Albany'!E12</f>
        <v>0</v>
      </c>
      <c r="I14" s="37">
        <f>'New Albany'!E13</f>
        <v>0</v>
      </c>
      <c r="J14" s="37">
        <f>'New Albany'!E14</f>
        <v>0</v>
      </c>
      <c r="K14" s="37">
        <f>'New Albany'!E15</f>
        <v>0</v>
      </c>
      <c r="L14" s="37">
        <f>'New Albany'!E16</f>
        <v>0</v>
      </c>
      <c r="M14" s="37">
        <f>'New Albany'!E17</f>
        <v>0</v>
      </c>
      <c r="N14" s="63">
        <f>'New Albany'!E18</f>
        <v>0</v>
      </c>
      <c r="O14" s="85">
        <f t="shared" si="0"/>
        <v>161</v>
      </c>
    </row>
    <row r="15" spans="1:15" ht="15.75" thickBot="1">
      <c r="A15" s="130"/>
      <c r="B15" s="52" t="s">
        <v>24</v>
      </c>
      <c r="C15" s="53">
        <f>Whitehall!E7</f>
        <v>61</v>
      </c>
      <c r="D15" s="53">
        <f>Whitehall!E8</f>
        <v>57</v>
      </c>
      <c r="E15" s="53">
        <f>Whitehall!E9</f>
        <v>54</v>
      </c>
      <c r="F15" s="53">
        <f>Whitehall!E10</f>
        <v>69</v>
      </c>
      <c r="G15" s="53">
        <f>Whitehall!E11</f>
        <v>64</v>
      </c>
      <c r="H15" s="53">
        <f>Whitehall!E12</f>
        <v>0</v>
      </c>
      <c r="I15" s="53">
        <f>Whitehall!E13</f>
        <v>0</v>
      </c>
      <c r="J15" s="53">
        <f>Whitehall!E14</f>
        <v>0</v>
      </c>
      <c r="K15" s="53">
        <f>Whitehall!E15</f>
        <v>0</v>
      </c>
      <c r="L15" s="53">
        <f>Whitehall!E16</f>
        <v>0</v>
      </c>
      <c r="M15" s="53">
        <f>Whitehall!E17</f>
        <v>0</v>
      </c>
      <c r="N15" s="64">
        <f>Whitehall!E18</f>
        <v>0</v>
      </c>
      <c r="O15" s="85">
        <f t="shared" si="0"/>
        <v>305</v>
      </c>
    </row>
    <row r="16" spans="1:15" ht="15">
      <c r="A16" s="131" t="s">
        <v>17</v>
      </c>
      <c r="B16" s="54" t="s">
        <v>21</v>
      </c>
      <c r="C16" s="55">
        <f>Bexley!F7</f>
        <v>12</v>
      </c>
      <c r="D16" s="55">
        <f>Bexley!F8</f>
        <v>7</v>
      </c>
      <c r="E16" s="55">
        <f>Bexley!F9</f>
        <v>15</v>
      </c>
      <c r="F16" s="55">
        <f>Bexley!F10</f>
        <v>0</v>
      </c>
      <c r="G16" s="55">
        <f>Bexley!F11</f>
        <v>0</v>
      </c>
      <c r="H16" s="55">
        <f>Bexley!F12</f>
        <v>0</v>
      </c>
      <c r="I16" s="55">
        <f>Bexley!F13</f>
        <v>0</v>
      </c>
      <c r="J16" s="55">
        <f>Bexley!F14</f>
        <v>0</v>
      </c>
      <c r="K16" s="55">
        <f>Bexley!F15</f>
        <v>0</v>
      </c>
      <c r="L16" s="55">
        <f>Bexley!F16</f>
        <v>0</v>
      </c>
      <c r="M16" s="55">
        <f>Bexley!F17</f>
        <v>0</v>
      </c>
      <c r="N16" s="69">
        <f>Bexley!F18</f>
        <v>0</v>
      </c>
      <c r="O16" s="85">
        <f t="shared" si="0"/>
        <v>34</v>
      </c>
    </row>
    <row r="17" spans="1:15" ht="15">
      <c r="A17" s="129"/>
      <c r="B17" s="50" t="s">
        <v>22</v>
      </c>
      <c r="C17" s="37">
        <f>Gahanna!F7</f>
        <v>37</v>
      </c>
      <c r="D17" s="37">
        <f>Gahanna!F8</f>
        <v>21</v>
      </c>
      <c r="E17" s="37">
        <f>Gahanna!F9</f>
        <v>34</v>
      </c>
      <c r="F17" s="37">
        <f>Gahanna!F10</f>
        <v>60</v>
      </c>
      <c r="G17" s="37">
        <f>Gahanna!F11</f>
        <v>44</v>
      </c>
      <c r="H17" s="37">
        <f>Gahanna!F12</f>
        <v>0</v>
      </c>
      <c r="I17" s="37">
        <f>Gahanna!F13</f>
        <v>0</v>
      </c>
      <c r="J17" s="37">
        <f>Gahanna!F14</f>
        <v>0</v>
      </c>
      <c r="K17" s="37">
        <f>Gahanna!F15</f>
        <v>0</v>
      </c>
      <c r="L17" s="37">
        <f>Gahanna!F16</f>
        <v>0</v>
      </c>
      <c r="M17" s="37">
        <f>Gahanna!F17</f>
        <v>0</v>
      </c>
      <c r="N17" s="63">
        <f>Gahanna!F18</f>
        <v>0</v>
      </c>
      <c r="O17" s="85">
        <f t="shared" si="0"/>
        <v>196</v>
      </c>
    </row>
    <row r="18" spans="1:15" ht="15">
      <c r="A18" s="129"/>
      <c r="B18" s="50" t="s">
        <v>23</v>
      </c>
      <c r="C18" s="37">
        <f>'New Albany'!F7</f>
        <v>10</v>
      </c>
      <c r="D18" s="37">
        <f>'New Albany'!F8</f>
        <v>13</v>
      </c>
      <c r="E18" s="37">
        <f>'New Albany'!F9</f>
        <v>11</v>
      </c>
      <c r="F18" s="37">
        <f>'New Albany'!F10</f>
        <v>15</v>
      </c>
      <c r="G18" s="37">
        <f>'New Albany'!F11</f>
        <v>12</v>
      </c>
      <c r="H18" s="37">
        <f>'New Albany'!F12</f>
        <v>0</v>
      </c>
      <c r="I18" s="37">
        <f>'New Albany'!F13</f>
        <v>0</v>
      </c>
      <c r="J18" s="37">
        <f>'New Albany'!F14</f>
        <v>0</v>
      </c>
      <c r="K18" s="37">
        <f>'New Albany'!F15</f>
        <v>0</v>
      </c>
      <c r="L18" s="37">
        <f>'New Albany'!F16</f>
        <v>0</v>
      </c>
      <c r="M18" s="37">
        <f>'New Albany'!F17</f>
        <v>0</v>
      </c>
      <c r="N18" s="63">
        <f>'New Albany'!F18</f>
        <v>0</v>
      </c>
      <c r="O18" s="85">
        <f t="shared" si="0"/>
        <v>61</v>
      </c>
    </row>
    <row r="19" spans="1:15" ht="15.75" thickBot="1">
      <c r="A19" s="130"/>
      <c r="B19" s="52" t="s">
        <v>24</v>
      </c>
      <c r="C19" s="53">
        <f>Whitehall!F7</f>
        <v>59</v>
      </c>
      <c r="D19" s="53">
        <f>Whitehall!F8</f>
        <v>41</v>
      </c>
      <c r="E19" s="53">
        <f>Whitehall!F9</f>
        <v>61</v>
      </c>
      <c r="F19" s="53">
        <f>Whitehall!F10</f>
        <v>57</v>
      </c>
      <c r="G19" s="53">
        <f>Whitehall!F11</f>
        <v>71</v>
      </c>
      <c r="H19" s="53">
        <f>Whitehall!F12</f>
        <v>0</v>
      </c>
      <c r="I19" s="53">
        <f>Whitehall!F13</f>
        <v>0</v>
      </c>
      <c r="J19" s="53">
        <f>Whitehall!F14</f>
        <v>0</v>
      </c>
      <c r="K19" s="53">
        <f>Whitehall!F15</f>
        <v>0</v>
      </c>
      <c r="L19" s="53">
        <f>Whitehall!F16</f>
        <v>0</v>
      </c>
      <c r="M19" s="53">
        <f>Whitehall!F17</f>
        <v>0</v>
      </c>
      <c r="N19" s="70">
        <f>Whitehall!F18</f>
        <v>0</v>
      </c>
      <c r="O19" s="85">
        <f t="shared" si="0"/>
        <v>289</v>
      </c>
    </row>
    <row r="20" spans="1:15" ht="15">
      <c r="A20" s="139" t="s">
        <v>27</v>
      </c>
      <c r="B20" s="78" t="s">
        <v>21</v>
      </c>
      <c r="C20" s="72">
        <f aca="true" t="shared" si="1" ref="C20:J20">SUM(C4,C8,C12,C16)</f>
        <v>148</v>
      </c>
      <c r="D20" s="73">
        <f t="shared" si="1"/>
        <v>126</v>
      </c>
      <c r="E20" s="73">
        <f t="shared" si="1"/>
        <v>178</v>
      </c>
      <c r="F20" s="73">
        <f t="shared" si="1"/>
        <v>118</v>
      </c>
      <c r="G20" s="73">
        <f t="shared" si="1"/>
        <v>164</v>
      </c>
      <c r="H20" s="73">
        <f t="shared" si="1"/>
        <v>0</v>
      </c>
      <c r="I20" s="73">
        <f t="shared" si="1"/>
        <v>0</v>
      </c>
      <c r="J20" s="73">
        <f t="shared" si="1"/>
        <v>0</v>
      </c>
      <c r="K20" s="73">
        <f aca="true" t="shared" si="2" ref="K20:N23">SUM(K4,K8,K12,K16)</f>
        <v>0</v>
      </c>
      <c r="L20" s="73">
        <f t="shared" si="2"/>
        <v>0</v>
      </c>
      <c r="M20" s="73">
        <f t="shared" si="2"/>
        <v>0</v>
      </c>
      <c r="N20" s="82">
        <f t="shared" si="2"/>
        <v>0</v>
      </c>
      <c r="O20" s="85">
        <f>SUM(C20:N20)</f>
        <v>734</v>
      </c>
    </row>
    <row r="21" spans="1:15" ht="15">
      <c r="A21" s="140"/>
      <c r="B21" s="79" t="s">
        <v>22</v>
      </c>
      <c r="C21" s="74">
        <f aca="true" t="shared" si="3" ref="C21:J23">SUM(C5,C9,C13,C17)</f>
        <v>470</v>
      </c>
      <c r="D21" s="75">
        <f t="shared" si="3"/>
        <v>338</v>
      </c>
      <c r="E21" s="75">
        <f t="shared" si="3"/>
        <v>417</v>
      </c>
      <c r="F21" s="75">
        <f t="shared" si="3"/>
        <v>444</v>
      </c>
      <c r="G21" s="75">
        <f t="shared" si="3"/>
        <v>472</v>
      </c>
      <c r="H21" s="75">
        <f t="shared" si="3"/>
        <v>0</v>
      </c>
      <c r="I21" s="75">
        <f t="shared" si="3"/>
        <v>0</v>
      </c>
      <c r="J21" s="75">
        <f t="shared" si="3"/>
        <v>0</v>
      </c>
      <c r="K21" s="75">
        <f t="shared" si="2"/>
        <v>0</v>
      </c>
      <c r="L21" s="75">
        <f t="shared" si="2"/>
        <v>0</v>
      </c>
      <c r="M21" s="75">
        <f t="shared" si="2"/>
        <v>0</v>
      </c>
      <c r="N21" s="83">
        <f t="shared" si="2"/>
        <v>0</v>
      </c>
      <c r="O21" s="85">
        <f>SUM(C21:N21)</f>
        <v>2141</v>
      </c>
    </row>
    <row r="22" spans="1:15" ht="15">
      <c r="A22" s="140"/>
      <c r="B22" s="79" t="s">
        <v>23</v>
      </c>
      <c r="C22" s="74">
        <f t="shared" si="3"/>
        <v>110</v>
      </c>
      <c r="D22" s="75">
        <f t="shared" si="3"/>
        <v>102</v>
      </c>
      <c r="E22" s="75">
        <f t="shared" si="3"/>
        <v>102</v>
      </c>
      <c r="F22" s="75">
        <f t="shared" si="3"/>
        <v>109</v>
      </c>
      <c r="G22" s="75">
        <f t="shared" si="3"/>
        <v>103</v>
      </c>
      <c r="H22" s="75">
        <f t="shared" si="3"/>
        <v>0</v>
      </c>
      <c r="I22" s="75">
        <f t="shared" si="3"/>
        <v>0</v>
      </c>
      <c r="J22" s="75">
        <f t="shared" si="3"/>
        <v>0</v>
      </c>
      <c r="K22" s="75">
        <f t="shared" si="2"/>
        <v>0</v>
      </c>
      <c r="L22" s="75">
        <f t="shared" si="2"/>
        <v>0</v>
      </c>
      <c r="M22" s="75">
        <f t="shared" si="2"/>
        <v>0</v>
      </c>
      <c r="N22" s="83">
        <f t="shared" si="2"/>
        <v>0</v>
      </c>
      <c r="O22" s="85">
        <f>SUM(C22:N22)</f>
        <v>526</v>
      </c>
    </row>
    <row r="23" spans="1:15" ht="15.75" thickBot="1">
      <c r="A23" s="140"/>
      <c r="B23" s="80" t="s">
        <v>24</v>
      </c>
      <c r="C23" s="76">
        <f t="shared" si="3"/>
        <v>581</v>
      </c>
      <c r="D23" s="77">
        <f t="shared" si="3"/>
        <v>467</v>
      </c>
      <c r="E23" s="77">
        <f t="shared" si="3"/>
        <v>614</v>
      </c>
      <c r="F23" s="77">
        <f t="shared" si="3"/>
        <v>582</v>
      </c>
      <c r="G23" s="77">
        <f t="shared" si="3"/>
        <v>706</v>
      </c>
      <c r="H23" s="77">
        <f t="shared" si="3"/>
        <v>0</v>
      </c>
      <c r="I23" s="77">
        <f t="shared" si="3"/>
        <v>0</v>
      </c>
      <c r="J23" s="77">
        <f t="shared" si="3"/>
        <v>0</v>
      </c>
      <c r="K23" s="77">
        <f t="shared" si="2"/>
        <v>0</v>
      </c>
      <c r="L23" s="77">
        <f t="shared" si="2"/>
        <v>0</v>
      </c>
      <c r="M23" s="77">
        <f t="shared" si="2"/>
        <v>0</v>
      </c>
      <c r="N23" s="84">
        <f t="shared" si="2"/>
        <v>0</v>
      </c>
      <c r="O23" s="85">
        <f>SUM(C23:N23)</f>
        <v>2950</v>
      </c>
    </row>
    <row r="24" spans="1:14" s="81" customFormat="1" ht="16.5" thickBot="1">
      <c r="A24" s="141" t="s">
        <v>28</v>
      </c>
      <c r="B24" s="142"/>
      <c r="C24" s="93">
        <f>SUM(C20:C23)</f>
        <v>1309</v>
      </c>
      <c r="D24" s="94">
        <f>SUM(D20:D23)</f>
        <v>1033</v>
      </c>
      <c r="E24" s="94">
        <f aca="true" t="shared" si="4" ref="E24:J24">SUM(E20:E23)</f>
        <v>1311</v>
      </c>
      <c r="F24" s="94">
        <f t="shared" si="4"/>
        <v>1253</v>
      </c>
      <c r="G24" s="94">
        <f t="shared" si="4"/>
        <v>1445</v>
      </c>
      <c r="H24" s="94">
        <f t="shared" si="4"/>
        <v>0</v>
      </c>
      <c r="I24" s="94">
        <f t="shared" si="4"/>
        <v>0</v>
      </c>
      <c r="J24" s="94">
        <f t="shared" si="4"/>
        <v>0</v>
      </c>
      <c r="K24" s="94">
        <f>SUM(K20:K23)</f>
        <v>0</v>
      </c>
      <c r="L24" s="94">
        <f>SUM(L20:L23)</f>
        <v>0</v>
      </c>
      <c r="M24" s="94">
        <f>SUM(M20:M23)</f>
        <v>0</v>
      </c>
      <c r="N24" s="95">
        <f>SUM(N20:N23)</f>
        <v>0</v>
      </c>
    </row>
    <row r="25" spans="2:14" ht="15.75" thickTop="1">
      <c r="B25" s="67"/>
      <c r="C25" s="138" t="s">
        <v>26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</row>
    <row r="30" ht="15">
      <c r="C30" s="85" t="s">
        <v>39</v>
      </c>
    </row>
    <row r="31" ht="15">
      <c r="C31" s="85" t="s">
        <v>40</v>
      </c>
    </row>
    <row r="32" ht="15">
      <c r="C32" s="85" t="s">
        <v>41</v>
      </c>
    </row>
    <row r="33" ht="15">
      <c r="C33" s="85" t="s">
        <v>17</v>
      </c>
    </row>
    <row r="37" ht="15">
      <c r="M37" s="59"/>
    </row>
    <row r="41" ht="15">
      <c r="M41" s="59"/>
    </row>
  </sheetData>
  <mergeCells count="9">
    <mergeCell ref="A1:B3"/>
    <mergeCell ref="A4:A7"/>
    <mergeCell ref="A12:A15"/>
    <mergeCell ref="C1:N2"/>
    <mergeCell ref="C25:N25"/>
    <mergeCell ref="A8:A11"/>
    <mergeCell ref="A16:A19"/>
    <mergeCell ref="A20:A23"/>
    <mergeCell ref="A24:B24"/>
  </mergeCells>
  <printOptions horizontalCentered="1" verticalCentered="1"/>
  <pageMargins left="0.25" right="0.25" top="0" bottom="0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106"/>
  <sheetViews>
    <sheetView workbookViewId="0" topLeftCell="A1">
      <selection activeCell="F108" sqref="F108"/>
    </sheetView>
  </sheetViews>
  <sheetFormatPr defaultColWidth="9.140625" defaultRowHeight="15"/>
  <cols>
    <col min="2" max="2" width="13.57421875" style="0" bestFit="1" customWidth="1"/>
    <col min="4" max="4" width="11.7109375" style="0" bestFit="1" customWidth="1"/>
    <col min="16" max="16" width="8.421875" style="0" customWidth="1"/>
  </cols>
  <sheetData>
    <row r="1" spans="4:15" ht="15.75" thickTop="1">
      <c r="D1" s="143" t="s">
        <v>34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</row>
    <row r="2" spans="4:15" ht="15.75" thickBot="1">
      <c r="D2" s="35"/>
      <c r="E2" s="43">
        <v>2017</v>
      </c>
      <c r="F2" s="43">
        <v>2018</v>
      </c>
      <c r="G2" s="43">
        <v>2019</v>
      </c>
      <c r="H2" s="43">
        <v>2020</v>
      </c>
      <c r="I2" s="45">
        <v>2021</v>
      </c>
      <c r="J2" s="45">
        <v>2022</v>
      </c>
      <c r="K2" s="45">
        <v>2023</v>
      </c>
      <c r="L2" s="45">
        <v>2024</v>
      </c>
      <c r="M2" s="45">
        <v>2025</v>
      </c>
      <c r="N2" s="45">
        <v>2026</v>
      </c>
      <c r="O2" s="44">
        <v>2027</v>
      </c>
    </row>
    <row r="3" spans="4:15" ht="15" customHeight="1">
      <c r="D3" s="46" t="s">
        <v>21</v>
      </c>
      <c r="E3" s="96">
        <v>1835</v>
      </c>
      <c r="F3" s="91">
        <f>SUM('Aggregate Data'!C20:N20)</f>
        <v>734</v>
      </c>
      <c r="G3" s="91"/>
      <c r="H3" s="91"/>
      <c r="I3" s="97"/>
      <c r="J3" s="97"/>
      <c r="K3" s="97"/>
      <c r="L3" s="97"/>
      <c r="M3" s="97"/>
      <c r="N3" s="97"/>
      <c r="O3" s="86"/>
    </row>
    <row r="4" spans="4:15" ht="15">
      <c r="D4" s="47" t="s">
        <v>22</v>
      </c>
      <c r="E4" s="98">
        <v>5478</v>
      </c>
      <c r="F4" s="99">
        <f>SUM('Aggregate Data'!C21:N21)</f>
        <v>2141</v>
      </c>
      <c r="G4" s="99"/>
      <c r="H4" s="99"/>
      <c r="I4" s="100"/>
      <c r="J4" s="100"/>
      <c r="K4" s="100"/>
      <c r="L4" s="100"/>
      <c r="M4" s="100"/>
      <c r="N4" s="100"/>
      <c r="O4" s="87"/>
    </row>
    <row r="5" spans="4:15" ht="15">
      <c r="D5" s="47" t="s">
        <v>23</v>
      </c>
      <c r="E5" s="98">
        <v>1415</v>
      </c>
      <c r="F5" s="99">
        <f>SUM('Aggregate Data'!C22:N22)</f>
        <v>526</v>
      </c>
      <c r="G5" s="99"/>
      <c r="H5" s="99"/>
      <c r="I5" s="100"/>
      <c r="J5" s="100"/>
      <c r="K5" s="100"/>
      <c r="L5" s="100"/>
      <c r="M5" s="100"/>
      <c r="N5" s="100"/>
      <c r="O5" s="87"/>
    </row>
    <row r="6" spans="4:15" ht="15.75" thickBot="1">
      <c r="D6" s="48" t="s">
        <v>24</v>
      </c>
      <c r="E6" s="101">
        <v>8353</v>
      </c>
      <c r="F6" s="102">
        <f>SUM('Aggregate Data'!C23:N23)</f>
        <v>2950</v>
      </c>
      <c r="G6" s="102"/>
      <c r="H6" s="102"/>
      <c r="I6" s="103"/>
      <c r="J6" s="103"/>
      <c r="K6" s="103"/>
      <c r="L6" s="103"/>
      <c r="M6" s="103"/>
      <c r="N6" s="103"/>
      <c r="O6" s="104"/>
    </row>
    <row r="7" ht="15.75" thickTop="1"/>
    <row r="25" ht="15.75" thickBot="1"/>
    <row r="26" spans="4:15" ht="15.75" thickTop="1">
      <c r="D26" s="143" t="s">
        <v>35</v>
      </c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5"/>
    </row>
    <row r="27" spans="4:15" ht="15.75" thickBot="1">
      <c r="D27" s="35"/>
      <c r="E27" s="43">
        <v>2017</v>
      </c>
      <c r="F27" s="43">
        <v>2018</v>
      </c>
      <c r="G27" s="43">
        <v>2019</v>
      </c>
      <c r="H27" s="43">
        <v>2020</v>
      </c>
      <c r="I27" s="45">
        <v>2021</v>
      </c>
      <c r="J27" s="45">
        <v>2022</v>
      </c>
      <c r="K27" s="45">
        <v>2023</v>
      </c>
      <c r="L27" s="45">
        <v>2024</v>
      </c>
      <c r="M27" s="45">
        <v>2025</v>
      </c>
      <c r="N27" s="45">
        <v>2026</v>
      </c>
      <c r="O27" s="44">
        <v>2027</v>
      </c>
    </row>
    <row r="28" spans="4:15" ht="15">
      <c r="D28" s="46" t="s">
        <v>21</v>
      </c>
      <c r="E28" s="96">
        <v>777</v>
      </c>
      <c r="F28" s="91">
        <f>SUM('Aggregate Data'!C4:N4)</f>
        <v>380</v>
      </c>
      <c r="G28" s="91"/>
      <c r="H28" s="91"/>
      <c r="I28" s="97"/>
      <c r="J28" s="97"/>
      <c r="K28" s="97"/>
      <c r="L28" s="97"/>
      <c r="M28" s="97"/>
      <c r="N28" s="97"/>
      <c r="O28" s="86"/>
    </row>
    <row r="29" spans="4:15" ht="15">
      <c r="D29" s="47" t="s">
        <v>22</v>
      </c>
      <c r="E29" s="98">
        <v>2152</v>
      </c>
      <c r="F29" s="99">
        <f>SUM('Aggregate Data'!C5:N5)</f>
        <v>790</v>
      </c>
      <c r="G29" s="99"/>
      <c r="H29" s="99"/>
      <c r="I29" s="100"/>
      <c r="J29" s="100"/>
      <c r="K29" s="100"/>
      <c r="L29" s="100"/>
      <c r="M29" s="100"/>
      <c r="N29" s="100"/>
      <c r="O29" s="87"/>
    </row>
    <row r="30" spans="4:15" ht="15">
      <c r="D30" s="47" t="s">
        <v>23</v>
      </c>
      <c r="E30" s="98">
        <v>426</v>
      </c>
      <c r="F30" s="99">
        <f>SUM('Aggregate Data'!C6:N6)</f>
        <v>161</v>
      </c>
      <c r="G30" s="99"/>
      <c r="H30" s="99"/>
      <c r="I30" s="100"/>
      <c r="J30" s="100"/>
      <c r="K30" s="100"/>
      <c r="L30" s="100"/>
      <c r="M30" s="100"/>
      <c r="N30" s="100"/>
      <c r="O30" s="87"/>
    </row>
    <row r="31" spans="4:15" ht="15.75" thickBot="1">
      <c r="D31" s="48" t="s">
        <v>24</v>
      </c>
      <c r="E31" s="101">
        <v>4794</v>
      </c>
      <c r="F31" s="102">
        <f>SUM('Aggregate Data'!C7:N7)</f>
        <v>1713</v>
      </c>
      <c r="G31" s="102"/>
      <c r="H31" s="102"/>
      <c r="I31" s="103"/>
      <c r="J31" s="103"/>
      <c r="K31" s="103"/>
      <c r="L31" s="103"/>
      <c r="M31" s="103"/>
      <c r="N31" s="103"/>
      <c r="O31" s="104"/>
    </row>
    <row r="32" ht="15.75" thickTop="1"/>
    <row r="50" ht="15.75" thickBot="1"/>
    <row r="51" spans="4:15" ht="15.75" thickTop="1">
      <c r="D51" s="143" t="s">
        <v>36</v>
      </c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5"/>
    </row>
    <row r="52" spans="4:15" ht="15.75" thickBot="1">
      <c r="D52" s="35"/>
      <c r="E52" s="43">
        <v>2017</v>
      </c>
      <c r="F52" s="43">
        <v>2018</v>
      </c>
      <c r="G52" s="43">
        <v>2019</v>
      </c>
      <c r="H52" s="43">
        <v>2020</v>
      </c>
      <c r="I52" s="45">
        <v>2021</v>
      </c>
      <c r="J52" s="45">
        <v>2022</v>
      </c>
      <c r="K52" s="45">
        <v>2023</v>
      </c>
      <c r="L52" s="45">
        <v>2024</v>
      </c>
      <c r="M52" s="45">
        <v>2025</v>
      </c>
      <c r="N52" s="45">
        <v>2026</v>
      </c>
      <c r="O52" s="44">
        <v>2027</v>
      </c>
    </row>
    <row r="53" spans="4:15" ht="15">
      <c r="D53" s="46" t="s">
        <v>21</v>
      </c>
      <c r="E53" s="96">
        <v>735</v>
      </c>
      <c r="F53" s="91">
        <f>SUM('Aggregate Data'!C8:N8)</f>
        <v>246</v>
      </c>
      <c r="G53" s="91"/>
      <c r="H53" s="91"/>
      <c r="I53" s="97"/>
      <c r="J53" s="97"/>
      <c r="K53" s="97"/>
      <c r="L53" s="97"/>
      <c r="M53" s="97"/>
      <c r="N53" s="97"/>
      <c r="O53" s="86"/>
    </row>
    <row r="54" spans="4:15" ht="15">
      <c r="D54" s="47" t="s">
        <v>22</v>
      </c>
      <c r="E54" s="98">
        <v>1959</v>
      </c>
      <c r="F54" s="99">
        <f>SUM('Aggregate Data'!C9:N9)</f>
        <v>693</v>
      </c>
      <c r="G54" s="99"/>
      <c r="H54" s="99"/>
      <c r="I54" s="100"/>
      <c r="J54" s="100"/>
      <c r="K54" s="100"/>
      <c r="L54" s="100"/>
      <c r="M54" s="100"/>
      <c r="N54" s="100"/>
      <c r="O54" s="87"/>
    </row>
    <row r="55" spans="4:15" ht="15">
      <c r="D55" s="47" t="s">
        <v>23</v>
      </c>
      <c r="E55" s="98">
        <v>504</v>
      </c>
      <c r="F55" s="99">
        <f>SUM('Aggregate Data'!C10:N10)</f>
        <v>143</v>
      </c>
      <c r="G55" s="99"/>
      <c r="H55" s="99"/>
      <c r="I55" s="100"/>
      <c r="J55" s="100"/>
      <c r="K55" s="100"/>
      <c r="L55" s="100"/>
      <c r="M55" s="100"/>
      <c r="N55" s="100"/>
      <c r="O55" s="87"/>
    </row>
    <row r="56" spans="4:15" ht="15.75" thickBot="1">
      <c r="D56" s="48" t="s">
        <v>24</v>
      </c>
      <c r="E56" s="101">
        <v>1904</v>
      </c>
      <c r="F56" s="102">
        <f>SUM('Aggregate Data'!C11:N11)</f>
        <v>643</v>
      </c>
      <c r="G56" s="102"/>
      <c r="H56" s="102"/>
      <c r="I56" s="103"/>
      <c r="J56" s="103"/>
      <c r="K56" s="103"/>
      <c r="L56" s="103"/>
      <c r="M56" s="103"/>
      <c r="N56" s="103"/>
      <c r="O56" s="104"/>
    </row>
    <row r="57" ht="15.75" thickTop="1"/>
    <row r="75" ht="15.75" thickBot="1"/>
    <row r="76" spans="4:15" ht="15.75" thickTop="1">
      <c r="D76" s="143" t="s">
        <v>37</v>
      </c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5"/>
    </row>
    <row r="77" spans="4:15" ht="15.75" thickBot="1">
      <c r="D77" s="35"/>
      <c r="E77" s="43">
        <v>2017</v>
      </c>
      <c r="F77" s="43">
        <v>2018</v>
      </c>
      <c r="G77" s="43">
        <v>2019</v>
      </c>
      <c r="H77" s="43">
        <v>2020</v>
      </c>
      <c r="I77" s="45">
        <v>2021</v>
      </c>
      <c r="J77" s="45">
        <v>2022</v>
      </c>
      <c r="K77" s="45">
        <v>2023</v>
      </c>
      <c r="L77" s="45">
        <v>2024</v>
      </c>
      <c r="M77" s="45">
        <v>2025</v>
      </c>
      <c r="N77" s="45">
        <v>2026</v>
      </c>
      <c r="O77" s="44">
        <v>2027</v>
      </c>
    </row>
    <row r="78" spans="4:15" ht="15">
      <c r="D78" s="46" t="s">
        <v>21</v>
      </c>
      <c r="E78" s="96">
        <v>214</v>
      </c>
      <c r="F78" s="91">
        <f>SUM('Aggregate Data'!C12:N12)</f>
        <v>74</v>
      </c>
      <c r="G78" s="91"/>
      <c r="H78" s="91"/>
      <c r="I78" s="97"/>
      <c r="J78" s="97"/>
      <c r="K78" s="97"/>
      <c r="L78" s="97"/>
      <c r="M78" s="97"/>
      <c r="N78" s="97"/>
      <c r="O78" s="86"/>
    </row>
    <row r="79" spans="4:15" ht="15">
      <c r="D79" s="47" t="s">
        <v>22</v>
      </c>
      <c r="E79" s="98">
        <v>984</v>
      </c>
      <c r="F79" s="99">
        <f>SUM('Aggregate Data'!C13:N13)</f>
        <v>462</v>
      </c>
      <c r="G79" s="99"/>
      <c r="H79" s="99"/>
      <c r="I79" s="100"/>
      <c r="J79" s="100"/>
      <c r="K79" s="100"/>
      <c r="L79" s="100"/>
      <c r="M79" s="100"/>
      <c r="N79" s="100"/>
      <c r="O79" s="87"/>
    </row>
    <row r="80" spans="4:15" ht="15">
      <c r="D80" s="47" t="s">
        <v>23</v>
      </c>
      <c r="E80" s="98">
        <v>346</v>
      </c>
      <c r="F80" s="99">
        <f>SUM('Aggregate Data'!C14:N14)</f>
        <v>161</v>
      </c>
      <c r="G80" s="99"/>
      <c r="H80" s="99"/>
      <c r="I80" s="100"/>
      <c r="J80" s="100"/>
      <c r="K80" s="100"/>
      <c r="L80" s="100"/>
      <c r="M80" s="100"/>
      <c r="N80" s="100"/>
      <c r="O80" s="87"/>
    </row>
    <row r="81" spans="4:15" ht="15.75" thickBot="1">
      <c r="D81" s="48" t="s">
        <v>24</v>
      </c>
      <c r="E81" s="101">
        <v>764</v>
      </c>
      <c r="F81" s="102">
        <f>SUM('Aggregate Data'!C15:N15)</f>
        <v>305</v>
      </c>
      <c r="G81" s="102"/>
      <c r="H81" s="102"/>
      <c r="I81" s="103"/>
      <c r="J81" s="103"/>
      <c r="K81" s="103"/>
      <c r="L81" s="103"/>
      <c r="M81" s="103"/>
      <c r="N81" s="103"/>
      <c r="O81" s="104"/>
    </row>
    <row r="82" ht="15.75" thickTop="1"/>
    <row r="100" ht="15.75" thickBot="1"/>
    <row r="101" spans="4:15" ht="15.75" thickTop="1">
      <c r="D101" s="143" t="s">
        <v>25</v>
      </c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5"/>
    </row>
    <row r="102" spans="4:15" ht="15.75" thickBot="1">
      <c r="D102" s="35"/>
      <c r="E102" s="43">
        <v>2017</v>
      </c>
      <c r="F102" s="43">
        <v>2018</v>
      </c>
      <c r="G102" s="43">
        <v>2019</v>
      </c>
      <c r="H102" s="43">
        <v>2020</v>
      </c>
      <c r="I102" s="45">
        <v>2021</v>
      </c>
      <c r="J102" s="45">
        <v>2022</v>
      </c>
      <c r="K102" s="45">
        <v>2023</v>
      </c>
      <c r="L102" s="45">
        <v>2024</v>
      </c>
      <c r="M102" s="45">
        <v>2025</v>
      </c>
      <c r="N102" s="45">
        <v>2026</v>
      </c>
      <c r="O102" s="44">
        <v>2027</v>
      </c>
    </row>
    <row r="103" spans="4:15" ht="15">
      <c r="D103" s="46" t="s">
        <v>21</v>
      </c>
      <c r="E103" s="96">
        <v>109</v>
      </c>
      <c r="F103" s="91">
        <f>SUM('Aggregate Data'!C16:N16)</f>
        <v>34</v>
      </c>
      <c r="G103" s="91"/>
      <c r="H103" s="91"/>
      <c r="I103" s="97"/>
      <c r="J103" s="97"/>
      <c r="K103" s="97"/>
      <c r="L103" s="97"/>
      <c r="M103" s="97"/>
      <c r="N103" s="97"/>
      <c r="O103" s="86"/>
    </row>
    <row r="104" spans="4:15" ht="15">
      <c r="D104" s="47" t="s">
        <v>22</v>
      </c>
      <c r="E104" s="98">
        <v>383</v>
      </c>
      <c r="F104" s="99">
        <f>SUM('Aggregate Data'!C17:N17)</f>
        <v>196</v>
      </c>
      <c r="G104" s="99"/>
      <c r="H104" s="99"/>
      <c r="I104" s="100"/>
      <c r="J104" s="100"/>
      <c r="K104" s="100"/>
      <c r="L104" s="100"/>
      <c r="M104" s="100"/>
      <c r="N104" s="100"/>
      <c r="O104" s="87"/>
    </row>
    <row r="105" spans="4:15" ht="15">
      <c r="D105" s="47" t="s">
        <v>23</v>
      </c>
      <c r="E105" s="98">
        <v>139</v>
      </c>
      <c r="F105" s="99">
        <f>SUM('Aggregate Data'!C18:N18)</f>
        <v>61</v>
      </c>
      <c r="G105" s="99"/>
      <c r="H105" s="99"/>
      <c r="I105" s="100"/>
      <c r="J105" s="100"/>
      <c r="K105" s="100"/>
      <c r="L105" s="100"/>
      <c r="M105" s="100"/>
      <c r="N105" s="100"/>
      <c r="O105" s="87"/>
    </row>
    <row r="106" spans="4:15" ht="15.75" thickBot="1">
      <c r="D106" s="48" t="s">
        <v>24</v>
      </c>
      <c r="E106" s="101">
        <v>891</v>
      </c>
      <c r="F106" s="102">
        <f>SUM('Aggregate Data'!C19:N19)</f>
        <v>289</v>
      </c>
      <c r="G106" s="102"/>
      <c r="H106" s="102"/>
      <c r="I106" s="103"/>
      <c r="J106" s="103"/>
      <c r="K106" s="103"/>
      <c r="L106" s="103"/>
      <c r="M106" s="103"/>
      <c r="N106" s="103"/>
      <c r="O106" s="104"/>
    </row>
    <row r="107" ht="15.75" thickTop="1"/>
  </sheetData>
  <mergeCells count="5">
    <mergeCell ref="D76:O76"/>
    <mergeCell ref="D101:O101"/>
    <mergeCell ref="D1:O1"/>
    <mergeCell ref="D51:O51"/>
    <mergeCell ref="D26:O26"/>
  </mergeCells>
  <printOptions horizontalCentered="1" verticalCentered="1"/>
  <pageMargins left="0.25" right="0.25" top="0" bottom="0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Gahanna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Slezak</dc:creator>
  <cp:keywords/>
  <dc:description/>
  <cp:lastModifiedBy>Rebecca Slezak</cp:lastModifiedBy>
  <cp:lastPrinted>2018-06-01T14:37:42Z</cp:lastPrinted>
  <dcterms:created xsi:type="dcterms:W3CDTF">2017-08-07T13:54:53Z</dcterms:created>
  <dcterms:modified xsi:type="dcterms:W3CDTF">2018-06-06T12:07:21Z</dcterms:modified>
  <cp:category/>
  <cp:version/>
  <cp:contentType/>
  <cp:contentStatus/>
</cp:coreProperties>
</file>