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ahanna.gov\profile\fd3\jeremy.vanmeter\Desktop\"/>
    </mc:Choice>
  </mc:AlternateContent>
  <xr:revisionPtr revIDLastSave="0" documentId="8_{C726A3E3-CBFB-4D8D-B850-EB4073BCF544}" xr6:coauthVersionLast="47" xr6:coauthVersionMax="47" xr10:uidLastSave="{00000000-0000-0000-0000-000000000000}"/>
  <bookViews>
    <workbookView xWindow="-120" yWindow="-120" windowWidth="29040" windowHeight="15720" xr2:uid="{1A65C803-4546-41FD-BD00-BFF5051D25CF}"/>
  </bookViews>
  <sheets>
    <sheet name="Charter_Election_Results" sheetId="1" r:id="rId1"/>
    <sheet name="1960_Chart__Commission_Election" sheetId="2" r:id="rId2"/>
    <sheet name="2005_Smoking_Ban_Peti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 l="1"/>
  <c r="E20" i="2"/>
  <c r="E19" i="2"/>
  <c r="E18" i="2"/>
  <c r="E17" i="2"/>
  <c r="E16" i="2"/>
  <c r="E15" i="2"/>
  <c r="E14" i="2"/>
  <c r="E13" i="2"/>
  <c r="E12" i="2"/>
  <c r="E11" i="2"/>
  <c r="E10" i="2"/>
  <c r="E9" i="2"/>
  <c r="E8" i="2"/>
  <c r="E7" i="2"/>
  <c r="E6" i="2"/>
  <c r="E5" i="2"/>
  <c r="E2" i="2"/>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N12" i="1"/>
  <c r="M12" i="1"/>
  <c r="M13" i="1" s="1"/>
  <c r="J12" i="1"/>
  <c r="N11" i="1"/>
  <c r="M11" i="1"/>
  <c r="J11" i="1"/>
  <c r="N10" i="1"/>
  <c r="M10" i="1"/>
  <c r="J10" i="1"/>
  <c r="N9" i="1"/>
  <c r="J9" i="1"/>
  <c r="J8" i="1"/>
  <c r="J7" i="1"/>
  <c r="M6" i="1"/>
  <c r="J6" i="1"/>
  <c r="J5" i="1"/>
  <c r="N4" i="1"/>
  <c r="L4" i="1" s="1"/>
  <c r="J4" i="1"/>
  <c r="J3" i="1"/>
  <c r="N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Graves</author>
    <author/>
  </authors>
  <commentList>
    <comment ref="C5" authorId="0" shapeId="0" xr:uid="{AA45A1A0-E5E1-44FB-A32C-D5E9950EA030}">
      <text>
        <r>
          <rPr>
            <b/>
            <sz val="9"/>
            <color indexed="81"/>
            <rFont val="Tahoma"/>
            <family val="2"/>
          </rPr>
          <t>Nathan Graves:</t>
        </r>
        <r>
          <rPr>
            <sz val="9"/>
            <color indexed="81"/>
            <rFont val="Tahoma"/>
            <family val="2"/>
          </rPr>
          <t xml:space="preserve">
The City lacks any records of resolutions or ordinances for the 1964 Citizen Petitions. Additionally, inconsistencies in the record complicate it further. Analysis of existing files is available in the 1964 historical files.</t>
        </r>
      </text>
    </comment>
    <comment ref="C17" authorId="0" shapeId="0" xr:uid="{4AD90C64-7897-499A-8E12-6503B9319F1A}">
      <text>
        <r>
          <rPr>
            <b/>
            <sz val="9"/>
            <color indexed="81"/>
            <rFont val="Tahoma"/>
            <family val="2"/>
          </rPr>
          <t>Nathan Graves:</t>
        </r>
        <r>
          <rPr>
            <sz val="9"/>
            <color indexed="81"/>
            <rFont val="Tahoma"/>
            <family val="2"/>
          </rPr>
          <t xml:space="preserve">
The City lacks any records of resolutions or ordinances for the 1972 Citizen Petition.</t>
        </r>
      </text>
    </comment>
    <comment ref="A27" authorId="1" shapeId="0" xr:uid="{EF12C8F4-9486-43AB-A901-B48727EEBE92}">
      <text>
        <r>
          <rPr>
            <sz val="11"/>
            <color rgb="FF000000"/>
            <rFont val="Aptos Narrow"/>
            <family val="2"/>
          </rPr>
          <t>Comment:
    no result of election certs or even notice of election certs, some resolutions were signed but others unsigned. The Sample ballots have the word void on them? Used FCBOE posed election results for information</t>
        </r>
      </text>
    </comment>
    <comment ref="H40" authorId="1" shapeId="0" xr:uid="{43F412A0-3090-4A1B-8E30-BEF8E215F113}">
      <text>
        <r>
          <rPr>
            <sz val="11"/>
            <color rgb="FF000000"/>
            <rFont val="Aptos Narrow"/>
            <family val="2"/>
          </rPr>
          <t>Comment:
    confused why there is overlap on these?</t>
        </r>
      </text>
    </comment>
    <comment ref="E66" authorId="1" shapeId="0" xr:uid="{121CBCC0-2105-4BB5-9A59-B3187882D537}">
      <text>
        <r>
          <rPr>
            <sz val="11"/>
            <color rgb="FF000000"/>
            <rFont val="Aptos Narrow"/>
            <family val="2"/>
          </rPr>
          <t>Comment:
    2001 charter changes summary document says that this passed but Cert says failed.</t>
        </r>
      </text>
    </comment>
  </commentList>
</comments>
</file>

<file path=xl/sharedStrings.xml><?xml version="1.0" encoding="utf-8"?>
<sst xmlns="http://schemas.openxmlformats.org/spreadsheetml/2006/main" count="610" uniqueCount="343">
  <si>
    <t>Charter Change Summary List (1961 - 2021)</t>
  </si>
  <si>
    <t>Year</t>
  </si>
  <si>
    <t>Initiated By</t>
  </si>
  <si>
    <t>Resolution Number</t>
  </si>
  <si>
    <t>Article, Section</t>
  </si>
  <si>
    <t>Passed, Failed, or Tied</t>
  </si>
  <si>
    <t>Votes in Favor</t>
  </si>
  <si>
    <t>Votes Against</t>
  </si>
  <si>
    <t>Summary of Proposed Change</t>
  </si>
  <si>
    <t>Margin</t>
  </si>
  <si>
    <t>Pass/Fail Rate:</t>
  </si>
  <si>
    <t>Defeated</t>
  </si>
  <si>
    <t>Framing CRC</t>
  </si>
  <si>
    <t>Ordinance 20-61</t>
  </si>
  <si>
    <t>N/A</t>
  </si>
  <si>
    <t>PASSED</t>
  </si>
  <si>
    <t>ADOPTION OF THE GAHANNA CITY CHARTER</t>
  </si>
  <si>
    <t>Tied</t>
  </si>
  <si>
    <t>COUNCIL</t>
  </si>
  <si>
    <t>Ordinance 41-64</t>
  </si>
  <si>
    <t>10.03, 10.06</t>
  </si>
  <si>
    <t>DEFEATED</t>
  </si>
  <si>
    <t>PC: Powers &amp; Duties; Actions of Council upon PC recommendations</t>
  </si>
  <si>
    <t>Passed</t>
  </si>
  <si>
    <t>CITIZEN PETITION</t>
  </si>
  <si>
    <t>Appointment of municipal auditor, qualifications &amp; authority</t>
  </si>
  <si>
    <t>7.01, 7.02, 7.04, 7.05, 7.06</t>
  </si>
  <si>
    <t>Dir. of Public Service: appointment, qualifications, purchasing function, his employees, and advisory employment</t>
  </si>
  <si>
    <t>1991-2021 Pass/Fail Rate</t>
  </si>
  <si>
    <t>9.01, 9.03</t>
  </si>
  <si>
    <t>Law Directior: election and term, duties</t>
  </si>
  <si>
    <t>10.01, 10.04, 10.06</t>
  </si>
  <si>
    <t>PC: composition, appointment of term, filling vacancies, mandaotry referal to PC of resolutions, Action by Council upon recommendations of the PC</t>
  </si>
  <si>
    <t>Initiated by:</t>
  </si>
  <si>
    <t>Raw #</t>
  </si>
  <si>
    <t>%</t>
  </si>
  <si>
    <t>Removal of appointive officers and employees and members of boards and commissions</t>
  </si>
  <si>
    <t>CRC</t>
  </si>
  <si>
    <t>Resolution 10-66</t>
  </si>
  <si>
    <t>3.01, 3.02, 4.03, 4.06, 4.14, 4.16, 5.03, 5.05, 10.01, 10.06, 11.01, 11.02, 11.05, 18.01, and Renumerated throughout</t>
  </si>
  <si>
    <t>Mayor: 4 year term, authority over Dept. heads; streamline procedural aspects of enacting legislation, future development left to property owners in zoning and building requirements, PC 60 day clock on recommendations (presumed denied after); Renumerated Throughout</t>
  </si>
  <si>
    <t xml:space="preserve"> </t>
  </si>
  <si>
    <t>Resolution 2-69</t>
  </si>
  <si>
    <t>Election and Length of Mayor term
(4 years, take office Jan 2nd)</t>
  </si>
  <si>
    <t>TIED</t>
  </si>
  <si>
    <t>Council: Flexibility in setting meeting time (min. 2 a month)</t>
  </si>
  <si>
    <t>(legally fails in the event of a tie)</t>
  </si>
  <si>
    <t>Manner of Giving Public Notice</t>
  </si>
  <si>
    <t>Powers and Duties of Municipal Treasurer</t>
  </si>
  <si>
    <t>Action by Council to Zoning Ordinances</t>
  </si>
  <si>
    <t>Resolution 6-71</t>
  </si>
  <si>
    <t>3.01, 5.06</t>
  </si>
  <si>
    <t>Length of Term of Mayor (4 Years), Powers and Duties of Municipal Treasurer</t>
  </si>
  <si>
    <t>8.01, 8.02, 8.03, 8.04</t>
  </si>
  <si>
    <t>Law Director: Election &amp; Term; Qualifications;  Powers &amp; Duties; 1 Year Term for 1972</t>
  </si>
  <si>
    <t>Ordinance 53-73</t>
  </si>
  <si>
    <t>3.02, 3.04, 4.02, 
4.03, 5.05</t>
  </si>
  <si>
    <r>
      <rPr>
        <u/>
        <sz val="9"/>
        <color rgb="FF000000"/>
        <rFont val="Aptos Narrow"/>
        <family val="2"/>
      </rPr>
      <t>Mayor:</t>
    </r>
    <r>
      <rPr>
        <sz val="9"/>
        <color rgb="FF000000"/>
        <rFont val="Aptos Narrow"/>
        <family val="2"/>
      </rPr>
      <t xml:space="preserve"> Qualifications and Exec. &amp; Admin. Powers;
</t>
    </r>
    <r>
      <rPr>
        <u/>
        <sz val="9"/>
        <color rgb="FF000000"/>
        <rFont val="Aptos Narrow"/>
        <family val="2"/>
      </rPr>
      <t>Council:</t>
    </r>
    <r>
      <rPr>
        <sz val="9"/>
        <color rgb="FF000000"/>
        <rFont val="Aptos Narrow"/>
        <family val="2"/>
      </rPr>
      <t xml:space="preserve"> 7 Council Members (4 top votes for 4-terms, others 2-year terms) and Qualifications; </t>
    </r>
    <r>
      <rPr>
        <u/>
        <sz val="9"/>
        <color rgb="FF000000"/>
        <rFont val="Aptos Narrow"/>
        <family val="2"/>
      </rPr>
      <t>Treasurer:</t>
    </r>
    <r>
      <rPr>
        <sz val="9"/>
        <color rgb="FF000000"/>
        <rFont val="Aptos Narrow"/>
        <family val="2"/>
      </rPr>
      <t xml:space="preserve"> Qualifications</t>
    </r>
  </si>
  <si>
    <t>6.03, 12.01, 12.02</t>
  </si>
  <si>
    <t>Service Director: Powers &amp; Duties;
P&amp;R Director: Requisition labor &amp; equip. from SD; review subdiv &amp; park plans</t>
  </si>
  <si>
    <t>4.11, 4.13, 4.14, 4.16</t>
  </si>
  <si>
    <t>Ordinance Reading Requirements: 2nd Read; 30 days;
minimum votes for passage; council set salaries</t>
  </si>
  <si>
    <t>Manner of Public Notice for Ord. &amp; Res. - 30 Days</t>
  </si>
  <si>
    <t>9.01, 9.02, 9.06</t>
  </si>
  <si>
    <t>Planning Comm: Membership &amp; Terms, Vacancy Appointment Process; Council Override PC Recommendations</t>
  </si>
  <si>
    <t>Ordinance 40-70</t>
  </si>
  <si>
    <t>11.01, 11.02</t>
  </si>
  <si>
    <t>CSC Membership &amp; Terms; Classificed/Unclassified positions</t>
  </si>
  <si>
    <t>Ordinance 47-75</t>
  </si>
  <si>
    <t>5.02, 5.03, 5.04, 5.05, 5.06</t>
  </si>
  <si>
    <t>Auditor: Powers &amp; Duties
Treasurer: repealed position, vacancy, qualifications, and powers &amp; duties</t>
  </si>
  <si>
    <t>Ordinance 48-75</t>
  </si>
  <si>
    <t>3.04, 3.08, 3.09, 3.10, 6.01, 6.03, 6.04, 6.05, 12.01, 12.02</t>
  </si>
  <si>
    <t>Mayor: Powers &amp; Duties
City Administrator: Qualifications, appointment &amp; removal, Powers &amp; Duties
Public Service Director: Appointment, Duties in General, Purchasing Functions, Employees
Director of Parks &amp; Recreation: Position Appointment, Powers &amp; Duties</t>
  </si>
  <si>
    <t>12.01, 12.02, 12.03</t>
  </si>
  <si>
    <t>Establish a P&amp;R Commission (5 members appointed by Mayor, confirmed by Council, one council member, and one appointed by Jefferson SB) to appoint Dir. of P&amp;R</t>
  </si>
  <si>
    <t>Established a non-partisan mayoral primarying (1979 start)</t>
  </si>
  <si>
    <t>Ward System: Establish non-partisan races, 4 Wards and 3 At-Large (start 1979)</t>
  </si>
  <si>
    <t>3.07, 4.07</t>
  </si>
  <si>
    <t>Establish special election in the event of a vacancy for the mayor or a council member</t>
  </si>
  <si>
    <t>3.04, 5.01, 5.02, 6.01, 9.01, 9.02, 3.08, 6.05</t>
  </si>
  <si>
    <t>Mayor apptd Auditor, Council appoints all PC, and rules and procedures for Mayor's proposed budget (Add 3.08, Delete 6.05)</t>
  </si>
  <si>
    <t>4.06, 4.16,  9.06, 10.01, 11.01, 11.02, 15.01, 15.02</t>
  </si>
  <si>
    <t>To make new employees of 180 days or less temporary civil servants, to authorize council to call special elections, and to vote on issues from referenum/initiative</t>
  </si>
  <si>
    <t>Resolution 11-77</t>
  </si>
  <si>
    <t xml:space="preserve">3.02, 3.04, 3.05, 5.02, 6.03, 11.02, 12.01, 12.02, 12.03, 12.04, 12.05, 12.06, 12.07, 13.01, </t>
  </si>
  <si>
    <t>Mayor: qualifications, exec. &amp; admin powers and veto powers; Auditor: Powers; Dir. of Public Service: Duties; Classified &amp; unclassified service; P&amp;R Commission: composition &amp; term, organization, powers &amp; duties, P&amp; R director, duties in general, dir. of golf, duties in general; Cemetary board: composition &amp; term</t>
  </si>
  <si>
    <t>Resolution 13-78</t>
  </si>
  <si>
    <t>Removed Requirement for mayor primary (3.01)</t>
  </si>
  <si>
    <t>Resolution 14-78</t>
  </si>
  <si>
    <t>3.02, 4.03</t>
  </si>
  <si>
    <t>Mayor &amp; Council Qualification (elector for 90 days)</t>
  </si>
  <si>
    <t>Resolution 16-78</t>
  </si>
  <si>
    <t>3.04, 6.04</t>
  </si>
  <si>
    <t>Mayor Attendance of Council meetings (no vote), purchasing power shifted from Service Dir. to Mayor</t>
  </si>
  <si>
    <t>Resolution 17-78</t>
  </si>
  <si>
    <t xml:space="preserve">1.02, 3.07, 5.01, 5.02, 11.02, </t>
  </si>
  <si>
    <t>Remove annexation election requirement, Mayor Vacancy, rename muni. auditor to Dir. of Finance, unclassified employees include clerk, , city eng., secretaries, &amp; seasonal employees</t>
  </si>
  <si>
    <t>Resolution 18-78</t>
  </si>
  <si>
    <t>Budget: submit July 1 (was Oct. 1)</t>
  </si>
  <si>
    <t>Resolution 31-81</t>
  </si>
  <si>
    <t>3.02, 3.03, 3.04, 3.06, 3.07</t>
  </si>
  <si>
    <t>Mayor: Full time &amp; no longer safety director, Acting Mayor clarification &amp; term</t>
  </si>
  <si>
    <t>Resolution 32-81</t>
  </si>
  <si>
    <t>4.02, 4.05, 4.06, 4.11</t>
  </si>
  <si>
    <t>Wards: balance # of voters &amp; eliminate ward positions in 1985, annual audit,  council attendance (automatic removal), Abstain (publicly state reason)</t>
  </si>
  <si>
    <t>Resolution 33-81</t>
  </si>
  <si>
    <t>4.02, 4.03, 4.05, 4.06, 4.07, 4.11, 14.01</t>
  </si>
  <si>
    <t>Wards: balance # of voters &amp; eliminate ward positions in 1985, members electors of ward, annual audit, council attendance (auto removal), vacancies, Abstain (publicly state reason), nominating petition must be signed by candidate</t>
  </si>
  <si>
    <t>Resolution 34-81</t>
  </si>
  <si>
    <t>ARTICLE V</t>
  </si>
  <si>
    <t>Rename "Municipal Auditor" to "Dir. of Finance"</t>
  </si>
  <si>
    <t>Resolution 35-81</t>
  </si>
  <si>
    <t>7A.01, 7A.02</t>
  </si>
  <si>
    <t>Development Dept: Create and powers &amp; duties</t>
  </si>
  <si>
    <t>Resolution 36-81</t>
  </si>
  <si>
    <t>8.01, 8.02, 4.16</t>
  </si>
  <si>
    <t>Law Dir.: elected beginning 1983, qualified elector (90 days), salary fixed by council</t>
  </si>
  <si>
    <t>Resolution 37-81</t>
  </si>
  <si>
    <t>9.01, 9.02, 9.03, 9.04, 9.06, 10.01, 10.03</t>
  </si>
  <si>
    <t>Plan Comm: = 5 electors + no elected officials, removed by appointer, Mayor presides, PC council attendance, 90-day stop clock, extend time for council to act on PC recs., BZBA : 4 electors + apptd. by Mayor &amp; City Eng.; cant hear appeals on lot sites, bldg. sites, parking requirements</t>
  </si>
  <si>
    <t>Resolution 38-81</t>
  </si>
  <si>
    <t>CSC : qualifictions, terms, removal, quorum</t>
  </si>
  <si>
    <t>Resolution 39-81</t>
  </si>
  <si>
    <t>P&amp;R Comm: 3-3 for Mayor &amp; Council + 1 school employee by SB
Council or Mayor make each other's appts. after 45 days.; P&amp;R powers and duties, fees, change preparing budget; add member attend council meetings</t>
  </si>
  <si>
    <t>Resolution 40-81</t>
  </si>
  <si>
    <t>ARTICLE XIV</t>
  </si>
  <si>
    <t>Creation of an Ethics Commission (Appointments: 1 each by Mayor, Council, Law Dir.), establishes own rules, powers &amp; duties</t>
  </si>
  <si>
    <t>Resolution 41-81</t>
  </si>
  <si>
    <t>Safety Director appointed by mayor</t>
  </si>
  <si>
    <t>Resolution 42-81</t>
  </si>
  <si>
    <t>CRC to create official, certified copy of the City Charter</t>
  </si>
  <si>
    <t>Resolution 11-86</t>
  </si>
  <si>
    <t>Mayor can remove unclassified employees w/o cause</t>
  </si>
  <si>
    <t>Resolution 12-86</t>
  </si>
  <si>
    <t>Council Ward - 4 year term</t>
  </si>
  <si>
    <t>Resolution 13-86</t>
  </si>
  <si>
    <t>Delete Service Director from P&amp;R 12.01 &amp; 12.02</t>
  </si>
  <si>
    <t>Resolution 14-86</t>
  </si>
  <si>
    <t>6A.01, 6A.02, 6A.03</t>
  </si>
  <si>
    <t>City Eng.: apptd by Mayor, confirmed by council; duties &amp; licensed PE requirements</t>
  </si>
  <si>
    <t>Resolution 15-86</t>
  </si>
  <si>
    <t>8.01, 8.02, 8.03</t>
  </si>
  <si>
    <t>law Dir. renamed to City attorney, qualifications, powers &amp; duties</t>
  </si>
  <si>
    <t>Resolution 16-86</t>
  </si>
  <si>
    <t>BZBA = 5 members</t>
  </si>
  <si>
    <t>Resolution 17-86</t>
  </si>
  <si>
    <t>11.01, 11.02, 11.03, 11.04</t>
  </si>
  <si>
    <t>CSC: 3 electors, apptd. by Mayor &amp; confirmed by Council; CSC sets own rules, powers &amp; duties; unclassified includeds provisional employees</t>
  </si>
  <si>
    <t>Resolution 18-86</t>
  </si>
  <si>
    <t>12A.01, 12A.02, 12A.03</t>
  </si>
  <si>
    <t>P&amp;R Comm advisory to director</t>
  </si>
  <si>
    <t>Resolution 19-86</t>
  </si>
  <si>
    <t>Recall election 45-90 days after petition delivered to official</t>
  </si>
  <si>
    <t>Resolution 20-86</t>
  </si>
  <si>
    <t>PC: 7 electors appointed by Council</t>
  </si>
  <si>
    <t>Resolution 14-91</t>
  </si>
  <si>
    <t>Budget due Nov 1; Delete inventory from estimate</t>
  </si>
  <si>
    <t>Resolution 15-91</t>
  </si>
  <si>
    <t>Dir. of Finance: 5 years of experience required</t>
  </si>
  <si>
    <t>Resolution 16-91</t>
  </si>
  <si>
    <t>Fire Protection: options allowed if no longer by twp.</t>
  </si>
  <si>
    <t>Resolution 17-91</t>
  </si>
  <si>
    <t>PC Chair: Removes Council Meeting Attendance Requirement</t>
  </si>
  <si>
    <t>Resolution 18-91</t>
  </si>
  <si>
    <t>10.01, 10.03, 10.05</t>
  </si>
  <si>
    <t>BZBA: 3 members (3 by Council, 2 by Mayor), no employee service; hears variances instead of PC; hears appeals to bldg. &amp; zoning to admin've determinations but not appeals of boards/commission decisions</t>
  </si>
  <si>
    <t>Resolution 19-91</t>
  </si>
  <si>
    <t>P&amp;R Chair: Not required to attend council meetings</t>
  </si>
  <si>
    <t>Resolution 20-91</t>
  </si>
  <si>
    <t>ARTICLE XII-A</t>
  </si>
  <si>
    <t>Create LS commission, 7 members (Mayor appt. &amp; Council confirms), can create own rules; duties &amp; responsibilites</t>
  </si>
  <si>
    <t>Resolution 21-91</t>
  </si>
  <si>
    <t>ARTICLE XII-B</t>
  </si>
  <si>
    <t>Creates DRV, 4 members (2 each by Mayor/Council); establish own rules; duties &amp; responsibilities</t>
  </si>
  <si>
    <t>Resolution 22-91</t>
  </si>
  <si>
    <t>Non-Discrimination Clause for public services &amp; resources</t>
  </si>
  <si>
    <t>Resolution 23-91</t>
  </si>
  <si>
    <t>Allow Clerk to rearrange charter for clarity &amp; typos after amendment</t>
  </si>
  <si>
    <t>Resolution 13-93</t>
  </si>
  <si>
    <t>ARTICLES XII, XIV, XV, XVI</t>
  </si>
  <si>
    <t>Remove from Charter: BZBA, P&amp;R Comm, LS Comm, &amp; DCB</t>
  </si>
  <si>
    <t>Resolution 43-95</t>
  </si>
  <si>
    <t>12.03, 12.05</t>
  </si>
  <si>
    <t>BZBA: appeals of boards decisions; timing of notices &amp; hearings</t>
  </si>
  <si>
    <t>Resolution 44-95</t>
  </si>
  <si>
    <t>CSC: establish &amp; clarify current unclassified positions</t>
  </si>
  <si>
    <t>Resolution 45-95</t>
  </si>
  <si>
    <t>6.03, 9.02</t>
  </si>
  <si>
    <t>Remove Zoning from Service; move Zoning to Development</t>
  </si>
  <si>
    <t>Resolution 46-95</t>
  </si>
  <si>
    <t>13.01, 15.01, 22.01, 13.02</t>
  </si>
  <si>
    <r>
      <t xml:space="preserve">CSC: 1 apptd by Mayor, 2 by Council, 3 year terms; 
LS Comm: 3 appointed by Mayor, 4 by Council, 3 year terms;
</t>
    </r>
    <r>
      <rPr>
        <b/>
        <sz val="9"/>
        <color rgb="FF000000"/>
        <rFont val="Aptos Narrow"/>
        <family val="2"/>
      </rPr>
      <t>CRC: 3 appointed by Mayor, 4 by Council</t>
    </r>
  </si>
  <si>
    <t>Resolution 31-96</t>
  </si>
  <si>
    <t>2.01, 3.04, 13.01</t>
  </si>
  <si>
    <t>Resolution 32-96</t>
  </si>
  <si>
    <t>13.05, 13.06</t>
  </si>
  <si>
    <t xml:space="preserve">CSC: may adopt rules providing for list of 6 names &amp; qualified candidates, create Police Chief Review Bd. for selecting from within and out of GPD; Chief Review Bd: 5 members (one apptd by Mayor, Council, City Attorney, member of Office Bargaining unit and Member of Supervisory bargaining unit each). </t>
  </si>
  <si>
    <t>ARTICLES XIV, XVII</t>
  </si>
  <si>
    <t>Remove Parks &amp; Recreation Commission and the Cemetery board</t>
  </si>
  <si>
    <t>11.01, 11.03</t>
  </si>
  <si>
    <t>PC: 3 electors of design professionals and 4 electors. 4 appointed by Council, 3 by Mayor, 3 year terms 
PC: powers &amp; duties, include design review, chair not required to attend Council</t>
  </si>
  <si>
    <t>Resolution 0011-2001</t>
  </si>
  <si>
    <t>Mayor: Acting Mayor when Mayor no longer in office: Council President, VP, or designated member</t>
  </si>
  <si>
    <t>Resolution 0012-2001</t>
  </si>
  <si>
    <t>Council: Ward 4 year terms</t>
  </si>
  <si>
    <t>Resolution 0013-2001</t>
  </si>
  <si>
    <t>ARTICLE XII</t>
  </si>
  <si>
    <t>BZBA: remove City Engineer as ex officio, remove variance responsibility, and delete timing of notices &amp; hearings</t>
  </si>
  <si>
    <t>Resolution 0014-2001</t>
  </si>
  <si>
    <t>CSC: unclassified: more positions, more hiring flexibility</t>
  </si>
  <si>
    <t>Resolution 0015-2001</t>
  </si>
  <si>
    <t>CSC: Dept Chief: Can hire from outside</t>
  </si>
  <si>
    <t>Resolution 0016-2001</t>
  </si>
  <si>
    <t>Create HR Dept and Powers &amp; Duties</t>
  </si>
  <si>
    <t>Resolution 0017-2001</t>
  </si>
  <si>
    <t>Non-Discrimination Clause (adding religion and sexual orientation)</t>
  </si>
  <si>
    <t>Old Summary Document Ends</t>
  </si>
  <si>
    <t>Resolution 0012-2004</t>
  </si>
  <si>
    <t>Get rid of requirement to keep three copies of the code for public reference</t>
  </si>
  <si>
    <t>Resolution 0019-2006</t>
  </si>
  <si>
    <t>ENITRE CHARTER</t>
  </si>
  <si>
    <t>Remove gender specific references and references to Village</t>
  </si>
  <si>
    <t>Resolution 0020-2006</t>
  </si>
  <si>
    <t>Clarify Mayor's authority to appoint Dept. Heads and supporting staff</t>
  </si>
  <si>
    <t>Resolution 0021-2006</t>
  </si>
  <si>
    <t>4.02, 4.10</t>
  </si>
  <si>
    <t>Clarify beginning of the term for council members and time of meetings each year</t>
  </si>
  <si>
    <t>Resolution 0022-2006</t>
  </si>
  <si>
    <t>ARTICLE V, VI, VII, VIII, IX, XIV</t>
  </si>
  <si>
    <t>Resolution 0023-2006</t>
  </si>
  <si>
    <t>Remove limitations of experience requirements to give Mayor and Council more flexibility</t>
  </si>
  <si>
    <t>Resolution 0024-2006</t>
  </si>
  <si>
    <t>CSC: amend to coincide with changes proposed to admin dept, and to allow CSC rules and regulations to determine the nymber of names on an eligibility list</t>
  </si>
  <si>
    <t>Resolution 0025-2006</t>
  </si>
  <si>
    <t>23.02, 23.07</t>
  </si>
  <si>
    <t>Amend to differentiate members of board and commissions from FTEs and to bring charter current with State and Fed. law</t>
  </si>
  <si>
    <t>Resolution 0026-2006</t>
  </si>
  <si>
    <t>Add Eminent Domain section to address concern with regard to possible adverse use of process to private property owners</t>
  </si>
  <si>
    <t>Resolution 0013-2007</t>
  </si>
  <si>
    <t>Amend section to reflect special meeting notices may be made electronically</t>
  </si>
  <si>
    <t>Resolution 0014-2007</t>
  </si>
  <si>
    <t>Change public notice section to reflect the posting of ord. &amp; res. by descriptive title after passage</t>
  </si>
  <si>
    <t>Resolution 0015-2007</t>
  </si>
  <si>
    <t>Delete duplicate reference to the Director of Finance</t>
  </si>
  <si>
    <t>Resolution 0016-2007</t>
  </si>
  <si>
    <t>To correct an incorrect charter reference and give flexibility to the clerk in notifying property owners of hearings</t>
  </si>
  <si>
    <t>Resolution 0017-2007</t>
  </si>
  <si>
    <t>Restore language deleted by a clerical error in 2006</t>
  </si>
  <si>
    <t>Resolution 0012-2008</t>
  </si>
  <si>
    <t>Delete requirement for competitive examinations and place alternative procedures and practices in rules and regulations</t>
  </si>
  <si>
    <t>Resolution 0015-2009</t>
  </si>
  <si>
    <t>Delete requirement for competitive examinations and place alternative procedures and practices in rules and regulations.</t>
  </si>
  <si>
    <t>Resolution 0015-2011</t>
  </si>
  <si>
    <t>3.04, 3.07</t>
  </si>
  <si>
    <t>Require "State of the City Address" annually and to clarify when a vacancy in the office of the Mayor shall be filled</t>
  </si>
  <si>
    <t>Resolution 0016-2011</t>
  </si>
  <si>
    <t>4.08, 4.14</t>
  </si>
  <si>
    <t>Clarify when a vacancy on council shall be filled and to coincide with other sections of the charter</t>
  </si>
  <si>
    <t>Resolution 0017-2011</t>
  </si>
  <si>
    <t>13.03, 13.04, 13.05, 13.06</t>
  </si>
  <si>
    <t>To allow current HR best practices and change the CSC to an appellate body</t>
  </si>
  <si>
    <t>Resolution 0018-2011</t>
  </si>
  <si>
    <t>To make ward council seats 4 year terms (starting in 2013) to elimate the possibility of every elected position in the city being on the ballot at the same time</t>
  </si>
  <si>
    <t>Resolution 0006-2016</t>
  </si>
  <si>
    <t>Change language on residency requirement for Mayor to make it more clear and concise</t>
  </si>
  <si>
    <t>Resolution 0007-2016</t>
  </si>
  <si>
    <t>Change section name to Fiscal Management and better define the budget process and roles/responsibilities of each branch of gov</t>
  </si>
  <si>
    <t>Change residency requirement for City Council &amp; prohibit manipulation of an election</t>
  </si>
  <si>
    <t>Include construction contracts in effective date &amp; resolutions of ordinances</t>
  </si>
  <si>
    <t>rename to "Department Heads and Additional Administrative Departments" and give Mayor and Council the authority to adjust management structures</t>
  </si>
  <si>
    <t>6.01, 6.02</t>
  </si>
  <si>
    <t>Add "Forfeiture of Office", "Suspension of Office", and "Elected Officials Forfeiture amd Suspension of Office"</t>
  </si>
  <si>
    <t>Allow codified ordiances govern the number of times the planning commission is required to meet</t>
  </si>
  <si>
    <t>Move management, supervisor and director level positions to unclassified service positions</t>
  </si>
  <si>
    <t>Rename to "Charter Changes and Revisions"</t>
  </si>
  <si>
    <t>3.01, 3.02</t>
  </si>
  <si>
    <t>To make language more clear and precise for sections ""Election and Term" and "qualifications"</t>
  </si>
  <si>
    <t>Strengthen the residency requirement for council qualifications</t>
  </si>
  <si>
    <t>To vest administrative authority in the Office of Mayor</t>
  </si>
  <si>
    <t>5.13, 5.14, 5.15</t>
  </si>
  <si>
    <t>To identify all fire departments that service the city and amend the "police dept", "fire dept", and "Rules for Government of Police and Fire Dept." to meet Civil Service requirements</t>
  </si>
  <si>
    <t>To preserve the separation of powers of the branches of local government</t>
  </si>
  <si>
    <t>To make existing language clearer and more concise for PC public hearings by Council</t>
  </si>
  <si>
    <t>To make existing language more clear and concise for PC Action by Council</t>
  </si>
  <si>
    <t>Election Issue</t>
  </si>
  <si>
    <t>Votes In Favor</t>
  </si>
  <si>
    <t>Shall a Commission Be Chosen to Frame a Charter of the Village of Gahanna, Ohio?</t>
  </si>
  <si>
    <t>Candidates for the Charter Commission:</t>
  </si>
  <si>
    <t>Votes for Candidate</t>
  </si>
  <si>
    <t>Total Votes</t>
  </si>
  <si>
    <t>Portion of Votes</t>
  </si>
  <si>
    <t>Place</t>
  </si>
  <si>
    <t>(top 15 advance)</t>
  </si>
  <si>
    <t>Charles F. Bay</t>
  </si>
  <si>
    <t>Norman D. Dague</t>
  </si>
  <si>
    <t>8/9 (tie)</t>
  </si>
  <si>
    <t>Richard E. Fridley</t>
  </si>
  <si>
    <t>Walter Graumlich</t>
  </si>
  <si>
    <t>Lee E. Kelly</t>
  </si>
  <si>
    <t>Robert Lingruen</t>
  </si>
  <si>
    <t>Glen McMillin</t>
  </si>
  <si>
    <t>Ralph E. Margarum</t>
  </si>
  <si>
    <t>Wilbur H. Merchwart</t>
  </si>
  <si>
    <t>Philip S. Meseroll</t>
  </si>
  <si>
    <t>Bernard N. Murray</t>
  </si>
  <si>
    <t>Robert H. Roby</t>
  </si>
  <si>
    <t>James R. Sagar</t>
  </si>
  <si>
    <t>Harold S. Schofield</t>
  </si>
  <si>
    <t>James A. Thompson</t>
  </si>
  <si>
    <t>William F. Walters</t>
  </si>
  <si>
    <t>Chapter</t>
  </si>
  <si>
    <t>0076-2005</t>
  </si>
  <si>
    <t>Chapter 519</t>
  </si>
  <si>
    <t>To Enact Chapter 519, SMOKING PROHIBITIONS, of the codified ordinances of Gahanna</t>
  </si>
  <si>
    <t>Note:</t>
  </si>
  <si>
    <t>Unlike the other citizen petitions on record, this petition is to enact a new section to the City code. The other citizen petitions on record are to amend the city charter</t>
  </si>
  <si>
    <t>Resolution 30-96</t>
  </si>
  <si>
    <t>CSC: Increase to 5 members and protect municipal authority in Civil Service Matters</t>
  </si>
  <si>
    <t>Resolution 33-96</t>
  </si>
  <si>
    <t>Resolution 0008-2016</t>
  </si>
  <si>
    <t>Resolution 0009-2016</t>
  </si>
  <si>
    <t>Resolution 0010-2016</t>
  </si>
  <si>
    <t>Resolution 0011-2016</t>
  </si>
  <si>
    <t>Resolution 0012-2016</t>
  </si>
  <si>
    <t>Resolution 0013-2016</t>
  </si>
  <si>
    <t>Resolution 0014-2016</t>
  </si>
  <si>
    <t>Resolution 18-2021</t>
  </si>
  <si>
    <t>Resolution 19-2021</t>
  </si>
  <si>
    <t>Resolution 20-2021</t>
  </si>
  <si>
    <t>Resolution 21-2021</t>
  </si>
  <si>
    <t>Resolution 22-2021</t>
  </si>
  <si>
    <t>Resolution 23-2021</t>
  </si>
  <si>
    <t>Resolution 24-2021</t>
  </si>
  <si>
    <t>Resolution 20-76</t>
  </si>
  <si>
    <t>Resolution 21-76</t>
  </si>
  <si>
    <t>Resolution 22-76</t>
  </si>
  <si>
    <t>Resolution 23-76</t>
  </si>
  <si>
    <t>Resolution 24-76</t>
  </si>
  <si>
    <t>Resolution 25-76</t>
  </si>
  <si>
    <t>Resolution 14-93</t>
  </si>
  <si>
    <t>Mayor: More flexibility in structuring and managing departments, brings sections into consistency to City Administrative departments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</si>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</sst>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Aptos Narrow"/>
      <family val="2"/>
    </font>
    <font>
      <b/>
      <sz val="11"/>
      <color rgb="FFFFFFFF"/>
      <name val="Aptos Narrow"/>
      <family val="2"/>
    </font>
    <font>
      <b/>
      <sz val="12"/>
      <color rgb="FF000000"/>
      <name val="Aptos Narrow"/>
      <family val="2"/>
    </font>
    <font>
      <b/>
      <sz val="11"/>
      <color rgb="FF000000"/>
      <name val="Aptos Narrow"/>
      <family val="2"/>
    </font>
    <font>
      <sz val="10"/>
      <color rgb="FF000000"/>
      <name val="Aptos Narrow"/>
      <family val="2"/>
    </font>
    <font>
      <sz val="9"/>
      <color rgb="FF000000"/>
      <name val="Aptos Narrow"/>
      <family val="2"/>
    </font>
    <font>
      <sz val="8"/>
      <color rgb="FF000000"/>
      <name val="Aptos Narrow"/>
      <family val="2"/>
    </font>
    <font>
      <u/>
      <sz val="9"/>
      <color rgb="FF000000"/>
      <name val="Aptos Narrow"/>
      <family val="2"/>
    </font>
    <font>
      <sz val="9"/>
      <color indexed="81"/>
      <name val="Tahoma"/>
      <family val="2"/>
    </font>
    <font>
      <b/>
      <sz val="9"/>
      <color indexed="81"/>
      <name val="Tahoma"/>
      <family val="2"/>
    </font>
    <font>
      <b/>
      <sz val="9"/>
      <color rgb="FF000000"/>
      <name val="Aptos Narrow"/>
      <family val="2"/>
    </font>
    <font>
      <b/>
      <u/>
      <sz val="11"/>
      <color rgb="FF000000"/>
      <name val="Aptos Narrow"/>
      <family val="2"/>
    </font>
  </fonts>
  <fills count="9">
    <fill>
      <patternFill patternType="none"/>
    </fill>
    <fill>
      <patternFill patternType="gray125"/>
    </fill>
    <fill>
      <patternFill patternType="solid">
        <fgColor rgb="FF000000"/>
        <bgColor rgb="FF000000"/>
      </patternFill>
    </fill>
    <fill>
      <patternFill patternType="solid">
        <fgColor rgb="FFADADAD"/>
        <bgColor rgb="FFADADAD"/>
      </patternFill>
    </fill>
    <fill>
      <patternFill patternType="solid">
        <fgColor rgb="FFE8E8E8"/>
        <bgColor rgb="FFE8E8E8"/>
      </patternFill>
    </fill>
    <fill>
      <patternFill patternType="solid">
        <fgColor rgb="FF92D050"/>
        <bgColor rgb="FF92D050"/>
      </patternFill>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s>
  <borders count="3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medium">
        <color rgb="FF000000"/>
      </bottom>
      <diagonal/>
    </border>
    <border>
      <left/>
      <right/>
      <top style="medium">
        <color rgb="FF000000"/>
      </top>
      <bottom/>
      <diagonal/>
    </border>
    <border>
      <left/>
      <right/>
      <top/>
      <bottom style="medium">
        <color rgb="FF000000"/>
      </bottom>
      <diagonal/>
    </border>
  </borders>
  <cellStyleXfs count="1">
    <xf numFmtId="0" fontId="0" fillId="0" borderId="0"/>
  </cellStyleXfs>
  <cellXfs count="122">
    <xf numFmtId="0" fontId="0" fillId="0" borderId="0" xfId="0"/>
    <xf numFmtId="0" fontId="0" fillId="2" borderId="2" xfId="0" applyFill="1" applyBorder="1" applyAlignment="1">
      <alignment horizontal="center" vertical="center"/>
    </xf>
    <xf numFmtId="0" fontId="0" fillId="0" borderId="0" xfId="0"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0" borderId="0" xfId="0" applyFont="1" applyAlignment="1">
      <alignment horizontal="center" vertical="center"/>
    </xf>
    <xf numFmtId="0" fontId="3" fillId="4" borderId="7" xfId="0" applyFont="1"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0" fillId="5" borderId="10" xfId="0" applyFill="1" applyBorder="1" applyAlignment="1">
      <alignment horizontal="center" vertical="center"/>
    </xf>
    <xf numFmtId="0" fontId="2" fillId="4" borderId="11" xfId="0" applyFont="1" applyFill="1" applyBorder="1" applyAlignment="1">
      <alignment horizontal="center" vertical="top" wrapText="1"/>
    </xf>
    <xf numFmtId="10" fontId="0" fillId="4" borderId="6" xfId="0" applyNumberFormat="1" applyFill="1" applyBorder="1" applyAlignment="1">
      <alignment horizontal="center" vertical="center"/>
    </xf>
    <xf numFmtId="10" fontId="0" fillId="0" borderId="0" xfId="0" applyNumberFormat="1" applyAlignment="1">
      <alignment horizontal="center" vertical="center"/>
    </xf>
    <xf numFmtId="0" fontId="3" fillId="4" borderId="12"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3" fillId="0" borderId="9" xfId="0" applyFont="1" applyBorder="1" applyAlignment="1">
      <alignment horizontal="center" vertical="center"/>
    </xf>
    <xf numFmtId="0" fontId="0" fillId="0" borderId="10" xfId="0" applyBorder="1" applyAlignment="1">
      <alignment horizontal="center" vertical="center"/>
    </xf>
    <xf numFmtId="0" fontId="0" fillId="6" borderId="10" xfId="0" applyFill="1" applyBorder="1" applyAlignment="1">
      <alignment horizontal="center" vertical="center"/>
    </xf>
    <xf numFmtId="0" fontId="4" fillId="0" borderId="11" xfId="0" applyFont="1" applyBorder="1" applyAlignment="1">
      <alignment horizontal="center" vertical="center" wrapText="1"/>
    </xf>
    <xf numFmtId="10" fontId="0" fillId="7" borderId="6" xfId="0" applyNumberFormat="1" applyFill="1" applyBorder="1" applyAlignment="1">
      <alignment horizontal="center" vertical="center"/>
    </xf>
    <xf numFmtId="10" fontId="0" fillId="0" borderId="13"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4" borderId="16" xfId="0" applyFont="1" applyFill="1" applyBorder="1" applyAlignment="1">
      <alignment horizontal="center" vertical="center" wrapText="1"/>
    </xf>
    <xf numFmtId="10" fontId="0" fillId="0" borderId="17" xfId="0" applyNumberFormat="1" applyBorder="1" applyAlignment="1">
      <alignment horizontal="center" vertical="center"/>
    </xf>
    <xf numFmtId="0" fontId="5" fillId="0" borderId="11" xfId="0" applyFont="1" applyBorder="1" applyAlignment="1">
      <alignment horizontal="center"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10" fontId="0" fillId="0" borderId="11" xfId="0" applyNumberFormat="1" applyBorder="1"/>
    <xf numFmtId="0" fontId="3" fillId="4" borderId="9" xfId="0" applyFont="1" applyFill="1" applyBorder="1" applyAlignment="1">
      <alignment horizontal="center" vertical="center"/>
    </xf>
    <xf numFmtId="0" fontId="0" fillId="4" borderId="10" xfId="0" applyFill="1" applyBorder="1" applyAlignment="1">
      <alignment horizontal="center" vertical="center"/>
    </xf>
    <xf numFmtId="0" fontId="6"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0" xfId="0" applyFont="1" applyBorder="1" applyAlignment="1">
      <alignment horizontal="center" vertical="center"/>
    </xf>
    <xf numFmtId="10" fontId="0" fillId="0" borderId="6" xfId="0" applyNumberFormat="1" applyBorder="1" applyAlignment="1">
      <alignment horizontal="center" vertical="center"/>
    </xf>
    <xf numFmtId="0" fontId="0" fillId="8" borderId="10" xfId="0" applyFill="1" applyBorder="1" applyAlignment="1">
      <alignment horizontal="center" vertical="center"/>
    </xf>
    <xf numFmtId="10" fontId="6" fillId="0" borderId="0" xfId="0" applyNumberFormat="1" applyFont="1" applyAlignment="1">
      <alignment horizontal="center" vertical="center" wrapText="1"/>
    </xf>
    <xf numFmtId="0" fontId="0" fillId="0" borderId="18" xfId="0" applyBorder="1" applyAlignment="1">
      <alignment horizontal="center" vertical="center"/>
    </xf>
    <xf numFmtId="10" fontId="0" fillId="0" borderId="15" xfId="0" applyNumberFormat="1" applyBorder="1"/>
    <xf numFmtId="0" fontId="0" fillId="0" borderId="0" xfId="0" applyAlignment="1">
      <alignment horizontal="center"/>
    </xf>
    <xf numFmtId="0" fontId="0" fillId="4" borderId="11" xfId="0" applyFill="1" applyBorder="1" applyAlignment="1">
      <alignment horizontal="center" vertical="center" wrapText="1"/>
    </xf>
    <xf numFmtId="0" fontId="0" fillId="4" borderId="10" xfId="0" applyFont="1" applyFill="1" applyBorder="1" applyAlignment="1">
      <alignment horizontal="center" vertical="center"/>
    </xf>
    <xf numFmtId="0" fontId="0" fillId="4" borderId="10" xfId="0" applyFill="1" applyBorder="1" applyAlignment="1">
      <alignment horizontal="center" vertical="center" wrapText="1"/>
    </xf>
    <xf numFmtId="0" fontId="4" fillId="4" borderId="11" xfId="0" applyFont="1" applyFill="1" applyBorder="1" applyAlignment="1">
      <alignment horizontal="center" vertical="center"/>
    </xf>
    <xf numFmtId="0" fontId="6" fillId="0" borderId="11" xfId="0" applyFont="1" applyBorder="1" applyAlignment="1">
      <alignment horizontal="center" vertical="center" wrapText="1"/>
    </xf>
    <xf numFmtId="0" fontId="0" fillId="4" borderId="11" xfId="0" applyFill="1" applyBorder="1" applyAlignment="1">
      <alignment horizontal="center" vertical="center"/>
    </xf>
    <xf numFmtId="0" fontId="4" fillId="4" borderId="11" xfId="0" applyFont="1" applyFill="1" applyBorder="1" applyAlignment="1">
      <alignment horizontal="center" vertical="center" wrapText="1"/>
    </xf>
    <xf numFmtId="0" fontId="5" fillId="0" borderId="10" xfId="0" applyFont="1" applyBorder="1" applyAlignment="1">
      <alignment horizontal="center" vertical="center" wrapText="1"/>
    </xf>
    <xf numFmtId="0" fontId="6" fillId="4" borderId="1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3" fillId="0" borderId="11" xfId="0" applyFont="1" applyBorder="1" applyAlignment="1">
      <alignment horizontal="center" vertical="center" wrapText="1"/>
    </xf>
    <xf numFmtId="17" fontId="0" fillId="4" borderId="10" xfId="0" applyNumberFormat="1" applyFill="1" applyBorder="1" applyAlignment="1">
      <alignment horizontal="center" vertical="center"/>
    </xf>
    <xf numFmtId="0" fontId="3" fillId="3" borderId="9" xfId="0" applyFont="1" applyFill="1" applyBorder="1" applyAlignment="1">
      <alignment horizontal="center" vertical="center"/>
    </xf>
    <xf numFmtId="0" fontId="0" fillId="3" borderId="10" xfId="0" applyFill="1" applyBorder="1" applyAlignment="1">
      <alignment horizontal="center" vertical="center"/>
    </xf>
    <xf numFmtId="17" fontId="0" fillId="3" borderId="10" xfId="0" applyNumberFormat="1" applyFill="1" applyBorder="1" applyAlignment="1">
      <alignment horizontal="center" vertical="center"/>
    </xf>
    <xf numFmtId="0" fontId="0" fillId="3" borderId="11" xfId="0" applyFill="1" applyBorder="1" applyAlignment="1">
      <alignment horizontal="center" vertical="center"/>
    </xf>
    <xf numFmtId="10" fontId="0" fillId="3" borderId="6" xfId="0" applyNumberFormat="1" applyFill="1" applyBorder="1" applyAlignment="1">
      <alignment horizontal="center" vertical="center"/>
    </xf>
    <xf numFmtId="9" fontId="0" fillId="0" borderId="0" xfId="0" applyNumberFormat="1"/>
    <xf numFmtId="0" fontId="0" fillId="0" borderId="11" xfId="0" applyFont="1" applyBorder="1" applyAlignment="1">
      <alignment horizontal="center" vertical="center" wrapText="1"/>
    </xf>
    <xf numFmtId="0" fontId="11" fillId="0" borderId="0" xfId="0" applyFont="1" applyAlignment="1">
      <alignment horizontal="center" vertical="center"/>
    </xf>
    <xf numFmtId="0" fontId="0" fillId="4" borderId="11" xfId="0" applyFont="1" applyFill="1" applyBorder="1" applyAlignment="1">
      <alignment horizontal="center" vertical="center" wrapText="1"/>
    </xf>
    <xf numFmtId="0" fontId="3" fillId="0" borderId="14" xfId="0" applyFont="1" applyBorder="1" applyAlignment="1">
      <alignment horizontal="center" vertical="center"/>
    </xf>
    <xf numFmtId="0" fontId="0" fillId="5" borderId="18" xfId="0" applyFill="1" applyBorder="1" applyAlignment="1">
      <alignment horizontal="center" vertical="center"/>
    </xf>
    <xf numFmtId="0" fontId="0" fillId="0" borderId="15" xfId="0" applyBorder="1" applyAlignment="1">
      <alignment horizontal="center" vertical="center" wrapText="1"/>
    </xf>
    <xf numFmtId="10" fontId="0" fillId="0" borderId="19" xfId="0" applyNumberForma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3" borderId="3" xfId="0" applyFont="1" applyFill="1" applyBorder="1" applyAlignment="1">
      <alignment wrapText="1"/>
    </xf>
    <xf numFmtId="0" fontId="3" fillId="3" borderId="4" xfId="0" applyFont="1" applyFill="1" applyBorder="1"/>
    <xf numFmtId="0" fontId="3" fillId="3" borderId="5" xfId="0" applyFont="1" applyFill="1" applyBorder="1"/>
    <xf numFmtId="0" fontId="0" fillId="0" borderId="20" xfId="0" applyBorder="1"/>
    <xf numFmtId="0" fontId="3" fillId="3" borderId="2" xfId="0" applyFont="1" applyFill="1" applyBorder="1" applyAlignment="1">
      <alignment horizontal="center" vertical="center"/>
    </xf>
    <xf numFmtId="0" fontId="0" fillId="0" borderId="21" xfId="0" applyBorder="1"/>
    <xf numFmtId="0" fontId="0" fillId="0" borderId="14" xfId="0" applyBorder="1" applyAlignment="1">
      <alignment vertical="center" wrapText="1"/>
    </xf>
    <xf numFmtId="0" fontId="0" fillId="6" borderId="15" xfId="0" applyFill="1" applyBorder="1" applyAlignment="1">
      <alignment horizontal="center" vertical="center"/>
    </xf>
    <xf numFmtId="0" fontId="0" fillId="0" borderId="22" xfId="0" applyBorder="1"/>
    <xf numFmtId="10" fontId="0" fillId="4" borderId="19" xfId="0" applyNumberFormat="1" applyFill="1" applyBorder="1" applyAlignment="1">
      <alignment horizontal="center" vertical="center"/>
    </xf>
    <xf numFmtId="0" fontId="0" fillId="0" borderId="23" xfId="0" applyBorder="1"/>
    <xf numFmtId="0" fontId="0" fillId="7" borderId="24" xfId="0" applyFill="1" applyBorder="1" applyAlignment="1">
      <alignment wrapText="1"/>
    </xf>
    <xf numFmtId="0" fontId="0" fillId="7" borderId="25" xfId="0" applyFill="1" applyBorder="1"/>
    <xf numFmtId="0" fontId="0" fillId="7" borderId="26" xfId="0" applyFill="1" applyBorder="1"/>
    <xf numFmtId="0" fontId="0" fillId="0" borderId="27" xfId="0" applyBorder="1"/>
    <xf numFmtId="0" fontId="11"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20" xfId="0" applyBorder="1" applyAlignment="1">
      <alignment horizontal="center" vertical="center"/>
    </xf>
    <xf numFmtId="0" fontId="3" fillId="3" borderId="3" xfId="0" applyFont="1"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22" xfId="0" applyFill="1" applyBorder="1" applyAlignment="1">
      <alignment horizontal="center" vertical="center"/>
    </xf>
    <xf numFmtId="10" fontId="0" fillId="4" borderId="9" xfId="0" applyNumberFormat="1" applyFill="1" applyBorder="1" applyAlignment="1">
      <alignment horizontal="center" vertical="center"/>
    </xf>
    <xf numFmtId="0" fontId="0" fillId="5" borderId="11" xfId="0" applyFill="1" applyBorder="1" applyAlignment="1">
      <alignment horizontal="center" vertical="center"/>
    </xf>
    <xf numFmtId="0" fontId="0" fillId="0" borderId="22" xfId="0" applyBorder="1" applyAlignment="1">
      <alignment horizontal="center" vertical="center"/>
    </xf>
    <xf numFmtId="10" fontId="0" fillId="0" borderId="9" xfId="0" applyNumberFormat="1" applyBorder="1" applyAlignment="1">
      <alignment horizontal="center" vertical="center"/>
    </xf>
    <xf numFmtId="0" fontId="0" fillId="6" borderId="11" xfId="0" applyFill="1" applyBorder="1" applyAlignment="1">
      <alignment horizontal="center" vertical="center"/>
    </xf>
    <xf numFmtId="0" fontId="0" fillId="0" borderId="28" xfId="0" applyBorder="1" applyAlignment="1">
      <alignment horizontal="center" vertical="center"/>
    </xf>
    <xf numFmtId="10" fontId="0" fillId="0" borderId="14" xfId="0" applyNumberFormat="1" applyBorder="1" applyAlignment="1">
      <alignment horizontal="center" vertical="center"/>
    </xf>
    <xf numFmtId="0" fontId="0" fillId="5" borderId="15" xfId="0" applyFill="1" applyBorder="1" applyAlignment="1">
      <alignment horizontal="center" vertical="center"/>
    </xf>
    <xf numFmtId="0" fontId="2" fillId="3" borderId="4" xfId="0" applyFont="1" applyFill="1" applyBorder="1" applyAlignment="1">
      <alignment horizontal="center" vertical="center" wrapText="1"/>
    </xf>
    <xf numFmtId="0" fontId="0" fillId="0" borderId="29" xfId="0" applyBorder="1"/>
    <xf numFmtId="0" fontId="2" fillId="3" borderId="5" xfId="0" applyFont="1" applyFill="1" applyBorder="1" applyAlignment="1">
      <alignment horizontal="center" vertical="center"/>
    </xf>
    <xf numFmtId="0" fontId="0" fillId="0" borderId="18" xfId="0" applyBorder="1" applyAlignment="1">
      <alignment horizontal="center" vertical="center" wrapText="1"/>
    </xf>
    <xf numFmtId="0" fontId="0" fillId="0" borderId="30" xfId="0" applyBorder="1"/>
    <xf numFmtId="10" fontId="0" fillId="0" borderId="15" xfId="0" applyNumberFormat="1" applyBorder="1" applyAlignment="1">
      <alignment horizontal="center" vertical="center"/>
    </xf>
    <xf numFmtId="0" fontId="0" fillId="4" borderId="2" xfId="0" applyFill="1" applyBorder="1" applyAlignment="1">
      <alignment horizontal="center" vertical="center"/>
    </xf>
    <xf numFmtId="0" fontId="0" fillId="0" borderId="19" xfId="0" applyBorder="1" applyAlignment="1">
      <alignment horizontal="center" vertical="center" wrapText="1"/>
    </xf>
    <xf numFmtId="0" fontId="0" fillId="0" borderId="0" xfId="0" applyFill="1" applyBorder="1" applyAlignment="1">
      <alignment wrapText="1"/>
    </xf>
    <xf numFmtId="0" fontId="3" fillId="0" borderId="0" xfId="0" applyFont="1" applyFill="1" applyBorder="1" applyAlignment="1">
      <alignment horizontal="center" wrapText="1"/>
    </xf>
    <xf numFmtId="0" fontId="0" fillId="0" borderId="0" xfId="0" applyFill="1" applyBorder="1"/>
    <xf numFmtId="0" fontId="0" fillId="0" borderId="0" xfId="0" applyFill="1"/>
    <xf numFmtId="0" fontId="0" fillId="0" borderId="0" xfId="0" applyFill="1" applyAlignment="1">
      <alignment wrapText="1"/>
    </xf>
    <xf numFmtId="0" fontId="5" fillId="0" borderId="1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6F68-6395-4FA4-A58B-B6FA49B10346}">
  <dimension ref="A1:T125"/>
  <sheetViews>
    <sheetView tabSelected="1" zoomScale="115" zoomScaleNormal="115" workbookViewId="0">
      <selection activeCell="O17" sqref="O17"/>
    </sheetView>
  </sheetViews>
  <sheetFormatPr defaultRowHeight="15" x14ac:dyDescent="0.25"/>
  <cols>
    <col min="1" max="1" width="7.7109375" style="75" customWidth="1"/>
    <col min="2" max="2" width="16.42578125" style="2" bestFit="1" customWidth="1"/>
    <col min="3" max="3" width="20.28515625" style="2" bestFit="1" customWidth="1"/>
    <col min="4" max="4" width="19.7109375" style="2" customWidth="1"/>
    <col min="5" max="5" width="21.5703125" style="2" customWidth="1"/>
    <col min="6" max="6" width="14.28515625" style="2" bestFit="1" customWidth="1"/>
    <col min="7" max="7" width="14" style="2" bestFit="1" customWidth="1"/>
    <col min="8" max="8" width="52.5703125" style="2" customWidth="1"/>
    <col min="9" max="9" width="10.42578125" customWidth="1"/>
    <col min="10" max="10" width="11.85546875" style="2" customWidth="1"/>
    <col min="11" max="11" width="23.5703125" style="2" customWidth="1"/>
    <col min="12" max="12" width="18.5703125" customWidth="1"/>
    <col min="13" max="16" width="9.140625" customWidth="1"/>
    <col min="17" max="17" width="39.5703125" bestFit="1" customWidth="1"/>
    <col min="18" max="18" width="9.140625" customWidth="1"/>
    <col min="19" max="19" width="16.42578125" bestFit="1" customWidth="1"/>
    <col min="20" max="20" width="9.140625" customWidth="1"/>
  </cols>
  <sheetData>
    <row r="1" spans="1:20" ht="15.75" thickBot="1" x14ac:dyDescent="0.3">
      <c r="A1" s="121" t="s">
        <v>0</v>
      </c>
      <c r="B1" s="121"/>
      <c r="C1" s="121"/>
      <c r="D1" s="121"/>
      <c r="E1" s="121"/>
      <c r="F1" s="121"/>
      <c r="G1" s="121"/>
      <c r="H1" s="121"/>
      <c r="J1" s="1"/>
    </row>
    <row r="2" spans="1:20" ht="15.75" x14ac:dyDescent="0.25">
      <c r="A2" s="3" t="s">
        <v>1</v>
      </c>
      <c r="B2" s="4" t="s">
        <v>2</v>
      </c>
      <c r="C2" s="4" t="s">
        <v>3</v>
      </c>
      <c r="D2" s="4" t="s">
        <v>4</v>
      </c>
      <c r="E2" s="4" t="s">
        <v>5</v>
      </c>
      <c r="F2" s="4" t="s">
        <v>6</v>
      </c>
      <c r="G2" s="4" t="s">
        <v>7</v>
      </c>
      <c r="H2" s="5" t="s">
        <v>8</v>
      </c>
      <c r="J2" s="6" t="s">
        <v>9</v>
      </c>
      <c r="K2" s="7"/>
      <c r="L2" s="8" t="s">
        <v>10</v>
      </c>
      <c r="M2" s="9" t="s">
        <v>11</v>
      </c>
      <c r="N2" s="10">
        <f>COUNTIF($E:$E,M2)</f>
        <v>31</v>
      </c>
      <c r="Q2" s="115"/>
    </row>
    <row r="3" spans="1:20" ht="15.75" x14ac:dyDescent="0.25">
      <c r="A3" s="11">
        <v>1961</v>
      </c>
      <c r="B3" s="12" t="s">
        <v>12</v>
      </c>
      <c r="C3" s="12" t="s">
        <v>13</v>
      </c>
      <c r="D3" s="12" t="s">
        <v>14</v>
      </c>
      <c r="E3" s="13" t="s">
        <v>15</v>
      </c>
      <c r="F3" s="12">
        <v>128</v>
      </c>
      <c r="G3" s="12">
        <v>88</v>
      </c>
      <c r="H3" s="14" t="s">
        <v>16</v>
      </c>
      <c r="J3" s="15">
        <f t="shared" ref="J3:J34" si="0">(F3/(F3+G3))-(G3/(F3+G3))</f>
        <v>0.18518518518518517</v>
      </c>
      <c r="K3" s="16"/>
      <c r="L3" s="17"/>
      <c r="M3" s="18" t="s">
        <v>17</v>
      </c>
      <c r="N3" s="19">
        <v>1</v>
      </c>
      <c r="Q3" s="116"/>
    </row>
    <row r="4" spans="1:20" ht="15.75" thickBot="1" x14ac:dyDescent="0.3">
      <c r="A4" s="20">
        <v>1964</v>
      </c>
      <c r="B4" s="21" t="s">
        <v>18</v>
      </c>
      <c r="C4" s="21" t="s">
        <v>19</v>
      </c>
      <c r="D4" s="21" t="s">
        <v>20</v>
      </c>
      <c r="E4" s="22" t="s">
        <v>21</v>
      </c>
      <c r="F4" s="21">
        <v>1173</v>
      </c>
      <c r="G4" s="21">
        <v>1362</v>
      </c>
      <c r="H4" s="32" t="s">
        <v>22</v>
      </c>
      <c r="J4" s="24">
        <f t="shared" si="0"/>
        <v>-7.4556213017751505E-2</v>
      </c>
      <c r="K4" s="16"/>
      <c r="L4" s="25">
        <f>N4/(N4+N2+N3)</f>
        <v>0.73333333333333328</v>
      </c>
      <c r="M4" s="26" t="s">
        <v>23</v>
      </c>
      <c r="N4" s="27">
        <f>COUNTIF($E:$E, M4)</f>
        <v>88</v>
      </c>
      <c r="Q4" s="117"/>
    </row>
    <row r="5" spans="1:20" ht="15.75" thickBot="1" x14ac:dyDescent="0.3">
      <c r="A5" s="20">
        <v>1964</v>
      </c>
      <c r="B5" s="21" t="s">
        <v>24</v>
      </c>
      <c r="C5" s="21" t="s">
        <v>342</v>
      </c>
      <c r="D5" s="21">
        <v>5.01</v>
      </c>
      <c r="E5" s="22" t="s">
        <v>21</v>
      </c>
      <c r="F5" s="21">
        <v>1148</v>
      </c>
      <c r="G5" s="21">
        <v>1333</v>
      </c>
      <c r="H5" s="19" t="s">
        <v>25</v>
      </c>
      <c r="J5" s="24">
        <f t="shared" si="0"/>
        <v>-7.4566706972994723E-2</v>
      </c>
      <c r="K5" s="16"/>
      <c r="Q5" s="118"/>
    </row>
    <row r="6" spans="1:20" ht="45.75" thickBot="1" x14ac:dyDescent="0.3">
      <c r="A6" s="20">
        <v>1964</v>
      </c>
      <c r="B6" s="21" t="s">
        <v>24</v>
      </c>
      <c r="C6" s="21" t="s">
        <v>342</v>
      </c>
      <c r="D6" s="28" t="s">
        <v>26</v>
      </c>
      <c r="E6" s="22" t="s">
        <v>21</v>
      </c>
      <c r="F6" s="21">
        <v>1126</v>
      </c>
      <c r="G6" s="21">
        <v>1312</v>
      </c>
      <c r="H6" s="29" t="s">
        <v>27</v>
      </c>
      <c r="J6" s="24">
        <f t="shared" si="0"/>
        <v>-7.6292042657916337E-2</v>
      </c>
      <c r="K6" s="16"/>
      <c r="L6" s="30" t="s">
        <v>28</v>
      </c>
      <c r="M6" s="31">
        <f>57/63</f>
        <v>0.90476190476190477</v>
      </c>
      <c r="Q6" s="119"/>
    </row>
    <row r="7" spans="1:20" ht="15.75" thickBot="1" x14ac:dyDescent="0.3">
      <c r="A7" s="20">
        <v>1964</v>
      </c>
      <c r="B7" s="21" t="s">
        <v>24</v>
      </c>
      <c r="C7" s="21" t="s">
        <v>342</v>
      </c>
      <c r="D7" s="21" t="s">
        <v>29</v>
      </c>
      <c r="E7" s="22" t="s">
        <v>21</v>
      </c>
      <c r="F7" s="21">
        <v>1142</v>
      </c>
      <c r="G7" s="21">
        <v>1312</v>
      </c>
      <c r="H7" s="19" t="s">
        <v>30</v>
      </c>
      <c r="J7" s="24">
        <f t="shared" si="0"/>
        <v>-6.9274653626731908E-2</v>
      </c>
      <c r="K7" s="16"/>
      <c r="Q7" s="118"/>
    </row>
    <row r="8" spans="1:20" ht="36" x14ac:dyDescent="0.25">
      <c r="A8" s="20">
        <v>1964</v>
      </c>
      <c r="B8" s="21" t="s">
        <v>24</v>
      </c>
      <c r="C8" s="21" t="s">
        <v>342</v>
      </c>
      <c r="D8" s="21" t="s">
        <v>31</v>
      </c>
      <c r="E8" s="22" t="s">
        <v>21</v>
      </c>
      <c r="F8" s="21">
        <v>1182</v>
      </c>
      <c r="G8" s="21">
        <v>1252</v>
      </c>
      <c r="H8" s="32" t="s">
        <v>32</v>
      </c>
      <c r="J8" s="24">
        <f t="shared" si="0"/>
        <v>-2.8759244042728005E-2</v>
      </c>
      <c r="K8" s="16"/>
      <c r="L8" s="33" t="s">
        <v>33</v>
      </c>
      <c r="M8" s="34" t="s">
        <v>34</v>
      </c>
      <c r="N8" s="35" t="s">
        <v>35</v>
      </c>
      <c r="Q8" s="118"/>
    </row>
    <row r="9" spans="1:20" ht="30" x14ac:dyDescent="0.25">
      <c r="A9" s="20">
        <v>1964</v>
      </c>
      <c r="B9" s="21" t="s">
        <v>24</v>
      </c>
      <c r="C9" s="21" t="s">
        <v>342</v>
      </c>
      <c r="D9" s="21">
        <v>21.02</v>
      </c>
      <c r="E9" s="22" t="s">
        <v>21</v>
      </c>
      <c r="F9" s="21">
        <v>1097</v>
      </c>
      <c r="G9" s="21">
        <v>1321</v>
      </c>
      <c r="H9" s="29" t="s">
        <v>36</v>
      </c>
      <c r="J9" s="24">
        <f t="shared" si="0"/>
        <v>-9.2638544251447463E-2</v>
      </c>
      <c r="K9" s="16"/>
      <c r="L9" s="18" t="s">
        <v>12</v>
      </c>
      <c r="M9" s="21">
        <v>1</v>
      </c>
      <c r="N9" s="36">
        <f>1/120</f>
        <v>8.3333333333333332E-3</v>
      </c>
    </row>
    <row r="10" spans="1:20" ht="56.25" x14ac:dyDescent="0.25">
      <c r="A10" s="37">
        <v>1966</v>
      </c>
      <c r="B10" s="38" t="s">
        <v>37</v>
      </c>
      <c r="C10" s="38" t="s">
        <v>38</v>
      </c>
      <c r="D10" s="39" t="s">
        <v>39</v>
      </c>
      <c r="E10" s="13" t="s">
        <v>15</v>
      </c>
      <c r="F10" s="38">
        <v>1428</v>
      </c>
      <c r="G10" s="38">
        <v>982</v>
      </c>
      <c r="H10" s="40" t="s">
        <v>40</v>
      </c>
      <c r="J10" s="15">
        <f t="shared" si="0"/>
        <v>0.18506224066390042</v>
      </c>
      <c r="K10" s="16"/>
      <c r="L10" s="18" t="s">
        <v>37</v>
      </c>
      <c r="M10" s="21">
        <f>COUNTIF(B:B,L10)</f>
        <v>79</v>
      </c>
      <c r="N10" s="36">
        <f>79/120</f>
        <v>0.65833333333333333</v>
      </c>
      <c r="T10" t="s">
        <v>41</v>
      </c>
    </row>
    <row r="11" spans="1:20" ht="30" x14ac:dyDescent="0.25">
      <c r="A11" s="20">
        <v>1969</v>
      </c>
      <c r="B11" s="41" t="s">
        <v>18</v>
      </c>
      <c r="C11" s="21" t="s">
        <v>42</v>
      </c>
      <c r="D11" s="21">
        <v>3.01</v>
      </c>
      <c r="E11" s="22" t="s">
        <v>21</v>
      </c>
      <c r="F11" s="21">
        <v>899</v>
      </c>
      <c r="G11" s="21">
        <v>1056</v>
      </c>
      <c r="H11" s="29" t="s">
        <v>43</v>
      </c>
      <c r="J11" s="42">
        <f t="shared" si="0"/>
        <v>-8.0306905370844006E-2</v>
      </c>
      <c r="K11" s="16"/>
      <c r="L11" s="18" t="s">
        <v>18</v>
      </c>
      <c r="M11" s="21">
        <f>COUNTIF(B:B,L11)</f>
        <v>34</v>
      </c>
      <c r="N11" s="36">
        <f>34/120</f>
        <v>0.28333333333333333</v>
      </c>
    </row>
    <row r="12" spans="1:20" ht="15.75" thickBot="1" x14ac:dyDescent="0.3">
      <c r="A12" s="20">
        <v>1969</v>
      </c>
      <c r="B12" s="41" t="s">
        <v>18</v>
      </c>
      <c r="C12" s="21" t="s">
        <v>42</v>
      </c>
      <c r="D12" s="21">
        <v>4.09</v>
      </c>
      <c r="E12" s="43" t="s">
        <v>44</v>
      </c>
      <c r="F12" s="21">
        <v>958</v>
      </c>
      <c r="G12" s="21">
        <v>958</v>
      </c>
      <c r="H12" s="19" t="s">
        <v>45</v>
      </c>
      <c r="J12" s="42">
        <f t="shared" si="0"/>
        <v>0</v>
      </c>
      <c r="K12" s="44" t="s">
        <v>46</v>
      </c>
      <c r="L12" s="26" t="s">
        <v>24</v>
      </c>
      <c r="M12" s="45">
        <f>COUNTIF(B:B,L12)</f>
        <v>6</v>
      </c>
      <c r="N12" s="46">
        <f>6/120</f>
        <v>0.05</v>
      </c>
      <c r="Q12" s="47"/>
    </row>
    <row r="13" spans="1:20" x14ac:dyDescent="0.25">
      <c r="A13" s="20">
        <v>1969</v>
      </c>
      <c r="B13" s="41" t="s">
        <v>18</v>
      </c>
      <c r="C13" s="21" t="s">
        <v>42</v>
      </c>
      <c r="D13" s="21">
        <v>4.12</v>
      </c>
      <c r="E13" s="22" t="s">
        <v>21</v>
      </c>
      <c r="F13" s="21">
        <v>714</v>
      </c>
      <c r="G13" s="21">
        <v>1277</v>
      </c>
      <c r="H13" s="19" t="s">
        <v>47</v>
      </c>
      <c r="J13" s="42">
        <f t="shared" si="0"/>
        <v>-0.28277247614264184</v>
      </c>
      <c r="K13" s="16"/>
      <c r="M13">
        <f>M12+M11+M10+M9</f>
        <v>120</v>
      </c>
    </row>
    <row r="14" spans="1:20" x14ac:dyDescent="0.25">
      <c r="A14" s="20">
        <v>1969</v>
      </c>
      <c r="B14" s="41" t="s">
        <v>18</v>
      </c>
      <c r="C14" s="21" t="s">
        <v>42</v>
      </c>
      <c r="D14" s="21">
        <v>5.0599999999999996</v>
      </c>
      <c r="E14" s="22" t="s">
        <v>21</v>
      </c>
      <c r="F14" s="21">
        <v>872</v>
      </c>
      <c r="G14" s="21">
        <v>975</v>
      </c>
      <c r="H14" s="19" t="s">
        <v>48</v>
      </c>
      <c r="J14" s="42">
        <f t="shared" si="0"/>
        <v>-5.5766107200866222E-2</v>
      </c>
      <c r="K14" s="16"/>
    </row>
    <row r="15" spans="1:20" x14ac:dyDescent="0.25">
      <c r="A15" s="20">
        <v>1969</v>
      </c>
      <c r="B15" s="41" t="s">
        <v>18</v>
      </c>
      <c r="C15" s="21" t="s">
        <v>42</v>
      </c>
      <c r="D15" s="21">
        <v>9.06</v>
      </c>
      <c r="E15" s="22" t="s">
        <v>21</v>
      </c>
      <c r="F15" s="21">
        <v>842</v>
      </c>
      <c r="G15" s="21">
        <v>1034</v>
      </c>
      <c r="H15" s="19" t="s">
        <v>49</v>
      </c>
      <c r="J15" s="42">
        <f t="shared" si="0"/>
        <v>-0.10234541577825157</v>
      </c>
      <c r="K15" s="16"/>
    </row>
    <row r="16" spans="1:20" ht="30" x14ac:dyDescent="0.25">
      <c r="A16" s="37">
        <v>1971</v>
      </c>
      <c r="B16" s="38" t="s">
        <v>37</v>
      </c>
      <c r="C16" s="38" t="s">
        <v>50</v>
      </c>
      <c r="D16" s="38" t="s">
        <v>51</v>
      </c>
      <c r="E16" s="13" t="s">
        <v>15</v>
      </c>
      <c r="F16" s="38">
        <v>2204</v>
      </c>
      <c r="G16" s="38">
        <v>922</v>
      </c>
      <c r="H16" s="48" t="s">
        <v>52</v>
      </c>
      <c r="J16" s="15">
        <f t="shared" si="0"/>
        <v>0.41010876519513756</v>
      </c>
      <c r="K16" s="16"/>
    </row>
    <row r="17" spans="1:11" ht="27" x14ac:dyDescent="0.25">
      <c r="A17" s="20">
        <v>1972</v>
      </c>
      <c r="B17" s="41" t="s">
        <v>24</v>
      </c>
      <c r="C17" s="21" t="s">
        <v>342</v>
      </c>
      <c r="D17" s="21" t="s">
        <v>53</v>
      </c>
      <c r="E17" s="22" t="s">
        <v>21</v>
      </c>
      <c r="F17" s="21">
        <v>2080</v>
      </c>
      <c r="G17" s="21">
        <v>2790</v>
      </c>
      <c r="H17" s="23" t="s">
        <v>54</v>
      </c>
      <c r="J17" s="24">
        <f t="shared" si="0"/>
        <v>-0.14579055441478439</v>
      </c>
      <c r="K17" s="16"/>
    </row>
    <row r="18" spans="1:11" ht="36" x14ac:dyDescent="0.25">
      <c r="A18" s="37">
        <v>1973</v>
      </c>
      <c r="B18" s="49" t="s">
        <v>18</v>
      </c>
      <c r="C18" s="38" t="s">
        <v>55</v>
      </c>
      <c r="D18" s="50" t="s">
        <v>56</v>
      </c>
      <c r="E18" s="13" t="s">
        <v>15</v>
      </c>
      <c r="F18" s="38">
        <v>1841</v>
      </c>
      <c r="G18" s="38">
        <v>1164</v>
      </c>
      <c r="H18" s="40" t="s">
        <v>57</v>
      </c>
      <c r="J18" s="15">
        <f t="shared" si="0"/>
        <v>0.22529118136439269</v>
      </c>
      <c r="K18" s="16"/>
    </row>
    <row r="19" spans="1:11" ht="36" x14ac:dyDescent="0.25">
      <c r="A19" s="37">
        <v>1973</v>
      </c>
      <c r="B19" s="49" t="s">
        <v>18</v>
      </c>
      <c r="C19" s="38" t="s">
        <v>55</v>
      </c>
      <c r="D19" s="38" t="s">
        <v>58</v>
      </c>
      <c r="E19" s="13" t="s">
        <v>15</v>
      </c>
      <c r="F19" s="38">
        <v>1842</v>
      </c>
      <c r="G19" s="38">
        <v>1205</v>
      </c>
      <c r="H19" s="40" t="s">
        <v>59</v>
      </c>
      <c r="J19" s="15">
        <f t="shared" si="0"/>
        <v>0.20905808992451597</v>
      </c>
      <c r="K19" s="16"/>
    </row>
    <row r="20" spans="1:11" ht="24" x14ac:dyDescent="0.25">
      <c r="A20" s="37">
        <v>1973</v>
      </c>
      <c r="B20" s="49" t="s">
        <v>18</v>
      </c>
      <c r="C20" s="38" t="s">
        <v>55</v>
      </c>
      <c r="D20" s="38" t="s">
        <v>60</v>
      </c>
      <c r="E20" s="13" t="s">
        <v>15</v>
      </c>
      <c r="F20" s="38">
        <v>1514</v>
      </c>
      <c r="G20" s="38">
        <v>1369</v>
      </c>
      <c r="H20" s="40" t="s">
        <v>61</v>
      </c>
      <c r="J20" s="15">
        <f t="shared" si="0"/>
        <v>5.0294831772459192E-2</v>
      </c>
      <c r="K20" s="16"/>
    </row>
    <row r="21" spans="1:11" x14ac:dyDescent="0.25">
      <c r="A21" s="37">
        <v>1973</v>
      </c>
      <c r="B21" s="49" t="s">
        <v>18</v>
      </c>
      <c r="C21" s="38" t="s">
        <v>55</v>
      </c>
      <c r="D21" s="38">
        <v>4.12</v>
      </c>
      <c r="E21" s="13" t="s">
        <v>15</v>
      </c>
      <c r="F21" s="38">
        <v>1775</v>
      </c>
      <c r="G21" s="38">
        <v>1042</v>
      </c>
      <c r="H21" s="51" t="s">
        <v>62</v>
      </c>
      <c r="J21" s="15">
        <f t="shared" si="0"/>
        <v>0.26020589279375222</v>
      </c>
      <c r="K21" s="16"/>
    </row>
    <row r="22" spans="1:11" ht="24" x14ac:dyDescent="0.25">
      <c r="A22" s="37">
        <v>1973</v>
      </c>
      <c r="B22" s="49" t="s">
        <v>18</v>
      </c>
      <c r="C22" s="38" t="s">
        <v>55</v>
      </c>
      <c r="D22" s="38" t="s">
        <v>63</v>
      </c>
      <c r="E22" s="13" t="s">
        <v>15</v>
      </c>
      <c r="F22" s="38">
        <v>1697</v>
      </c>
      <c r="G22" s="38">
        <v>1168</v>
      </c>
      <c r="H22" s="40" t="s">
        <v>64</v>
      </c>
      <c r="J22" s="15">
        <f t="shared" si="0"/>
        <v>0.18464223385689355</v>
      </c>
      <c r="K22" s="16"/>
    </row>
    <row r="23" spans="1:11" x14ac:dyDescent="0.25">
      <c r="A23" s="37">
        <v>1973</v>
      </c>
      <c r="B23" s="49" t="s">
        <v>18</v>
      </c>
      <c r="C23" s="38" t="s">
        <v>65</v>
      </c>
      <c r="D23" s="38" t="s">
        <v>66</v>
      </c>
      <c r="E23" s="13" t="s">
        <v>15</v>
      </c>
      <c r="F23" s="38">
        <v>1600</v>
      </c>
      <c r="G23" s="38">
        <v>1124</v>
      </c>
      <c r="H23" s="51" t="s">
        <v>67</v>
      </c>
      <c r="J23" s="15">
        <f t="shared" si="0"/>
        <v>0.17474302496328931</v>
      </c>
      <c r="K23" s="16"/>
    </row>
    <row r="24" spans="1:11" ht="30" x14ac:dyDescent="0.25">
      <c r="A24" s="20">
        <v>1975</v>
      </c>
      <c r="B24" s="21" t="s">
        <v>18</v>
      </c>
      <c r="C24" s="21" t="s">
        <v>68</v>
      </c>
      <c r="D24" s="28" t="s">
        <v>69</v>
      </c>
      <c r="E24" s="13" t="s">
        <v>15</v>
      </c>
      <c r="F24" s="21">
        <v>1184</v>
      </c>
      <c r="G24" s="21">
        <v>1035</v>
      </c>
      <c r="H24" s="52" t="s">
        <v>70</v>
      </c>
      <c r="J24" s="24">
        <f t="shared" si="0"/>
        <v>6.7147363677332095E-2</v>
      </c>
      <c r="K24" s="16"/>
    </row>
    <row r="25" spans="1:11" ht="56.25" x14ac:dyDescent="0.25">
      <c r="A25" s="20">
        <v>1975</v>
      </c>
      <c r="B25" s="21" t="s">
        <v>18</v>
      </c>
      <c r="C25" s="21" t="s">
        <v>71</v>
      </c>
      <c r="D25" s="28" t="s">
        <v>72</v>
      </c>
      <c r="E25" s="22" t="s">
        <v>21</v>
      </c>
      <c r="F25" s="21">
        <v>737</v>
      </c>
      <c r="G25" s="21">
        <v>1495</v>
      </c>
      <c r="H25" s="52" t="s">
        <v>73</v>
      </c>
      <c r="J25" s="24">
        <f t="shared" si="0"/>
        <v>-0.3396057347670251</v>
      </c>
      <c r="K25" s="16"/>
    </row>
    <row r="26" spans="1:11" ht="36" x14ac:dyDescent="0.25">
      <c r="A26" s="37">
        <v>1976</v>
      </c>
      <c r="B26" s="38" t="s">
        <v>37</v>
      </c>
      <c r="C26" s="38" t="s">
        <v>334</v>
      </c>
      <c r="D26" s="50" t="s">
        <v>74</v>
      </c>
      <c r="E26" s="13" t="s">
        <v>15</v>
      </c>
      <c r="F26" s="38">
        <v>3236</v>
      </c>
      <c r="G26" s="38">
        <v>2494</v>
      </c>
      <c r="H26" s="40" t="s">
        <v>75</v>
      </c>
      <c r="J26" s="15">
        <f t="shared" si="0"/>
        <v>0.12949389179755677</v>
      </c>
      <c r="K26" s="16"/>
    </row>
    <row r="27" spans="1:11" x14ac:dyDescent="0.25">
      <c r="A27" s="37">
        <v>1976</v>
      </c>
      <c r="B27" s="38" t="s">
        <v>37</v>
      </c>
      <c r="C27" s="38" t="s">
        <v>335</v>
      </c>
      <c r="D27" s="38">
        <v>3.01</v>
      </c>
      <c r="E27" s="13" t="s">
        <v>15</v>
      </c>
      <c r="F27" s="38">
        <v>3251</v>
      </c>
      <c r="G27" s="38">
        <v>2349</v>
      </c>
      <c r="H27" s="53" t="s">
        <v>76</v>
      </c>
      <c r="J27" s="15">
        <f t="shared" si="0"/>
        <v>0.16107142857142853</v>
      </c>
      <c r="K27" s="16"/>
    </row>
    <row r="28" spans="1:11" ht="30" x14ac:dyDescent="0.25">
      <c r="A28" s="37">
        <v>1976</v>
      </c>
      <c r="B28" s="38" t="s">
        <v>37</v>
      </c>
      <c r="C28" s="38" t="s">
        <v>336</v>
      </c>
      <c r="D28" s="38">
        <v>4.0199999999999996</v>
      </c>
      <c r="E28" s="13" t="s">
        <v>15</v>
      </c>
      <c r="F28" s="38">
        <v>3317</v>
      </c>
      <c r="G28" s="38">
        <v>2173</v>
      </c>
      <c r="H28" s="48" t="s">
        <v>77</v>
      </c>
      <c r="J28" s="15">
        <f t="shared" si="0"/>
        <v>0.20837887067395267</v>
      </c>
      <c r="K28" s="16"/>
    </row>
    <row r="29" spans="1:11" ht="30" x14ac:dyDescent="0.25">
      <c r="A29" s="37">
        <v>1976</v>
      </c>
      <c r="B29" s="38" t="s">
        <v>37</v>
      </c>
      <c r="C29" s="38" t="s">
        <v>337</v>
      </c>
      <c r="D29" s="38" t="s">
        <v>78</v>
      </c>
      <c r="E29" s="13" t="s">
        <v>15</v>
      </c>
      <c r="F29" s="38">
        <v>3666</v>
      </c>
      <c r="G29" s="38">
        <v>1893</v>
      </c>
      <c r="H29" s="48" t="s">
        <v>79</v>
      </c>
      <c r="J29" s="15">
        <f t="shared" si="0"/>
        <v>0.31894225580140317</v>
      </c>
      <c r="K29" s="16"/>
    </row>
    <row r="30" spans="1:11" ht="30" x14ac:dyDescent="0.25">
      <c r="A30" s="37">
        <v>1976</v>
      </c>
      <c r="B30" s="38" t="s">
        <v>37</v>
      </c>
      <c r="C30" s="38" t="s">
        <v>338</v>
      </c>
      <c r="D30" s="50" t="s">
        <v>80</v>
      </c>
      <c r="E30" s="13" t="s">
        <v>15</v>
      </c>
      <c r="F30" s="38">
        <v>2894</v>
      </c>
      <c r="G30" s="38">
        <v>2347</v>
      </c>
      <c r="H30" s="54" t="s">
        <v>81</v>
      </c>
      <c r="J30" s="15">
        <f t="shared" si="0"/>
        <v>0.10436939515359667</v>
      </c>
      <c r="K30" s="16"/>
    </row>
    <row r="31" spans="1:11" ht="45" x14ac:dyDescent="0.25">
      <c r="A31" s="37">
        <v>1976</v>
      </c>
      <c r="B31" s="38" t="s">
        <v>37</v>
      </c>
      <c r="C31" s="38" t="s">
        <v>339</v>
      </c>
      <c r="D31" s="50" t="s">
        <v>82</v>
      </c>
      <c r="E31" s="13" t="s">
        <v>15</v>
      </c>
      <c r="F31" s="38">
        <v>2755</v>
      </c>
      <c r="G31" s="38">
        <v>2469</v>
      </c>
      <c r="H31" s="48" t="s">
        <v>83</v>
      </c>
      <c r="I31" t="s">
        <v>41</v>
      </c>
      <c r="J31" s="15">
        <f t="shared" si="0"/>
        <v>5.4747320061255766E-2</v>
      </c>
      <c r="K31" s="16"/>
    </row>
    <row r="32" spans="1:11" ht="60" x14ac:dyDescent="0.25">
      <c r="A32" s="20">
        <v>1977</v>
      </c>
      <c r="B32" s="21" t="s">
        <v>18</v>
      </c>
      <c r="C32" s="21" t="s">
        <v>84</v>
      </c>
      <c r="D32" s="55" t="s">
        <v>85</v>
      </c>
      <c r="E32" s="22" t="s">
        <v>21</v>
      </c>
      <c r="F32" s="21">
        <v>2054</v>
      </c>
      <c r="G32" s="21">
        <v>2255</v>
      </c>
      <c r="H32" s="32" t="s">
        <v>86</v>
      </c>
      <c r="J32" s="24">
        <f t="shared" si="0"/>
        <v>-4.6646553724762174E-2</v>
      </c>
      <c r="K32" s="16"/>
    </row>
    <row r="33" spans="1:17" x14ac:dyDescent="0.25">
      <c r="A33" s="37">
        <v>1978</v>
      </c>
      <c r="B33" s="38" t="s">
        <v>18</v>
      </c>
      <c r="C33" s="38" t="s">
        <v>87</v>
      </c>
      <c r="D33" s="38">
        <v>3.01</v>
      </c>
      <c r="E33" s="22" t="s">
        <v>21</v>
      </c>
      <c r="F33" s="38">
        <v>1577</v>
      </c>
      <c r="G33" s="38">
        <v>2532</v>
      </c>
      <c r="H33" s="53" t="s">
        <v>88</v>
      </c>
      <c r="J33" s="15">
        <f t="shared" si="0"/>
        <v>-0.23241664638598203</v>
      </c>
      <c r="K33" s="16"/>
      <c r="Q33" s="47"/>
    </row>
    <row r="34" spans="1:17" x14ac:dyDescent="0.25">
      <c r="A34" s="37">
        <v>1978</v>
      </c>
      <c r="B34" s="38" t="s">
        <v>18</v>
      </c>
      <c r="C34" s="38" t="s">
        <v>89</v>
      </c>
      <c r="D34" s="38" t="s">
        <v>90</v>
      </c>
      <c r="E34" s="13" t="s">
        <v>15</v>
      </c>
      <c r="F34" s="38">
        <v>2484</v>
      </c>
      <c r="G34" s="38">
        <v>1590</v>
      </c>
      <c r="H34" s="53" t="s">
        <v>91</v>
      </c>
      <c r="J34" s="15">
        <f t="shared" si="0"/>
        <v>0.21944035346097207</v>
      </c>
      <c r="K34" s="16"/>
    </row>
    <row r="35" spans="1:17" ht="27" x14ac:dyDescent="0.25">
      <c r="A35" s="37">
        <v>1978</v>
      </c>
      <c r="B35" s="38" t="s">
        <v>18</v>
      </c>
      <c r="C35" s="38" t="s">
        <v>92</v>
      </c>
      <c r="D35" s="38" t="s">
        <v>93</v>
      </c>
      <c r="E35" s="22" t="s">
        <v>21</v>
      </c>
      <c r="F35" s="38">
        <v>1765</v>
      </c>
      <c r="G35" s="38">
        <v>2194</v>
      </c>
      <c r="H35" s="54" t="s">
        <v>94</v>
      </c>
      <c r="J35" s="15">
        <f t="shared" ref="J35:J59" si="1">(F35/(F35+G35))-(G35/(F35+G35))</f>
        <v>-0.10836069714574387</v>
      </c>
      <c r="K35" s="16"/>
    </row>
    <row r="36" spans="1:17" ht="33.75" x14ac:dyDescent="0.25">
      <c r="A36" s="37">
        <v>1978</v>
      </c>
      <c r="B36" s="38" t="s">
        <v>18</v>
      </c>
      <c r="C36" s="38" t="s">
        <v>95</v>
      </c>
      <c r="D36" s="50" t="s">
        <v>96</v>
      </c>
      <c r="E36" s="22" t="s">
        <v>21</v>
      </c>
      <c r="F36" s="38">
        <v>1774</v>
      </c>
      <c r="G36" s="38">
        <v>2131</v>
      </c>
      <c r="H36" s="56" t="s">
        <v>97</v>
      </c>
      <c r="J36" s="15">
        <f t="shared" si="1"/>
        <v>-9.1421254801536511E-2</v>
      </c>
      <c r="K36" s="16"/>
    </row>
    <row r="37" spans="1:17" x14ac:dyDescent="0.25">
      <c r="A37" s="37">
        <v>1978</v>
      </c>
      <c r="B37" s="38" t="s">
        <v>18</v>
      </c>
      <c r="C37" s="38" t="s">
        <v>98</v>
      </c>
      <c r="D37" s="38">
        <v>3.08</v>
      </c>
      <c r="E37" s="22" t="s">
        <v>21</v>
      </c>
      <c r="F37" s="38">
        <v>1387</v>
      </c>
      <c r="G37" s="38">
        <v>2468</v>
      </c>
      <c r="H37" s="53" t="s">
        <v>99</v>
      </c>
      <c r="J37" s="15">
        <f t="shared" si="1"/>
        <v>-0.28041504539559009</v>
      </c>
      <c r="K37" s="16"/>
    </row>
    <row r="38" spans="1:17" ht="30" x14ac:dyDescent="0.25">
      <c r="A38" s="20">
        <v>1981</v>
      </c>
      <c r="B38" s="21" t="s">
        <v>37</v>
      </c>
      <c r="C38" s="21" t="s">
        <v>100</v>
      </c>
      <c r="D38" s="28" t="s">
        <v>101</v>
      </c>
      <c r="E38" s="13" t="s">
        <v>15</v>
      </c>
      <c r="F38" s="21">
        <v>2620</v>
      </c>
      <c r="G38" s="21">
        <v>1759</v>
      </c>
      <c r="H38" s="23" t="s">
        <v>102</v>
      </c>
      <c r="J38" s="42">
        <f t="shared" si="1"/>
        <v>0.19662023292989272</v>
      </c>
      <c r="K38" s="16"/>
    </row>
    <row r="39" spans="1:17" ht="36" x14ac:dyDescent="0.25">
      <c r="A39" s="20">
        <v>1981</v>
      </c>
      <c r="B39" s="21" t="s">
        <v>37</v>
      </c>
      <c r="C39" s="21" t="s">
        <v>103</v>
      </c>
      <c r="D39" s="21" t="s">
        <v>104</v>
      </c>
      <c r="E39" s="13" t="s">
        <v>15</v>
      </c>
      <c r="F39" s="21">
        <v>2367</v>
      </c>
      <c r="G39" s="21">
        <v>1982</v>
      </c>
      <c r="H39" s="32" t="s">
        <v>105</v>
      </c>
      <c r="J39" s="42">
        <f t="shared" si="1"/>
        <v>8.8526097953552541E-2</v>
      </c>
      <c r="K39" s="16"/>
    </row>
    <row r="40" spans="1:17" ht="33.75" x14ac:dyDescent="0.25">
      <c r="A40" s="20">
        <v>1981</v>
      </c>
      <c r="B40" s="21" t="s">
        <v>37</v>
      </c>
      <c r="C40" s="21" t="s">
        <v>106</v>
      </c>
      <c r="D40" s="28" t="s">
        <v>107</v>
      </c>
      <c r="E40" s="13" t="s">
        <v>15</v>
      </c>
      <c r="F40" s="21">
        <v>2510</v>
      </c>
      <c r="G40" s="21">
        <v>1721</v>
      </c>
      <c r="H40" s="52" t="s">
        <v>108</v>
      </c>
      <c r="J40" s="42">
        <f t="shared" si="1"/>
        <v>0.18648073741432286</v>
      </c>
      <c r="K40" s="16"/>
    </row>
    <row r="41" spans="1:17" x14ac:dyDescent="0.25">
      <c r="A41" s="20">
        <v>1981</v>
      </c>
      <c r="B41" s="21" t="s">
        <v>37</v>
      </c>
      <c r="C41" s="21" t="s">
        <v>109</v>
      </c>
      <c r="D41" s="21" t="s">
        <v>110</v>
      </c>
      <c r="E41" s="13" t="s">
        <v>15</v>
      </c>
      <c r="F41" s="21">
        <v>2551</v>
      </c>
      <c r="G41" s="21">
        <v>1655</v>
      </c>
      <c r="H41" s="19" t="s">
        <v>111</v>
      </c>
      <c r="J41" s="42">
        <f t="shared" si="1"/>
        <v>0.21302900618164528</v>
      </c>
      <c r="K41" s="16"/>
    </row>
    <row r="42" spans="1:17" x14ac:dyDescent="0.25">
      <c r="A42" s="20">
        <v>1981</v>
      </c>
      <c r="B42" s="21" t="s">
        <v>37</v>
      </c>
      <c r="C42" s="21" t="s">
        <v>112</v>
      </c>
      <c r="D42" s="21" t="s">
        <v>113</v>
      </c>
      <c r="E42" s="13" t="s">
        <v>15</v>
      </c>
      <c r="F42" s="21">
        <v>2144</v>
      </c>
      <c r="G42" s="21">
        <v>2023</v>
      </c>
      <c r="H42" s="19" t="s">
        <v>114</v>
      </c>
      <c r="J42" s="42">
        <f t="shared" si="1"/>
        <v>2.9037676985841143E-2</v>
      </c>
      <c r="K42" s="16"/>
    </row>
    <row r="43" spans="1:17" ht="27" x14ac:dyDescent="0.25">
      <c r="A43" s="20">
        <v>1981</v>
      </c>
      <c r="B43" s="21" t="s">
        <v>37</v>
      </c>
      <c r="C43" s="21" t="s">
        <v>115</v>
      </c>
      <c r="D43" s="21" t="s">
        <v>116</v>
      </c>
      <c r="E43" s="13" t="s">
        <v>15</v>
      </c>
      <c r="F43" s="21">
        <v>2490</v>
      </c>
      <c r="G43" s="21">
        <v>1688</v>
      </c>
      <c r="H43" s="23" t="s">
        <v>117</v>
      </c>
      <c r="J43" s="42">
        <f t="shared" si="1"/>
        <v>0.19195787458113928</v>
      </c>
      <c r="K43" s="16"/>
    </row>
    <row r="44" spans="1:17" ht="45" x14ac:dyDescent="0.25">
      <c r="A44" s="20">
        <v>1981</v>
      </c>
      <c r="B44" s="21" t="s">
        <v>37</v>
      </c>
      <c r="C44" s="21" t="s">
        <v>118</v>
      </c>
      <c r="D44" s="57" t="s">
        <v>119</v>
      </c>
      <c r="E44" s="13" t="s">
        <v>15</v>
      </c>
      <c r="F44" s="21">
        <v>2428</v>
      </c>
      <c r="G44" s="21">
        <v>1642</v>
      </c>
      <c r="H44" s="52" t="s">
        <v>120</v>
      </c>
      <c r="J44" s="42">
        <f t="shared" si="1"/>
        <v>0.19312039312039309</v>
      </c>
      <c r="K44" s="16"/>
    </row>
    <row r="45" spans="1:17" x14ac:dyDescent="0.25">
      <c r="A45" s="20">
        <v>1981</v>
      </c>
      <c r="B45" s="21" t="s">
        <v>37</v>
      </c>
      <c r="C45" s="21" t="s">
        <v>121</v>
      </c>
      <c r="D45" s="21">
        <v>11.01</v>
      </c>
      <c r="E45" s="13" t="s">
        <v>15</v>
      </c>
      <c r="F45" s="21">
        <v>2339</v>
      </c>
      <c r="G45" s="21">
        <v>1673</v>
      </c>
      <c r="H45" s="58" t="s">
        <v>122</v>
      </c>
      <c r="J45" s="42">
        <f t="shared" si="1"/>
        <v>0.16600199401794619</v>
      </c>
      <c r="K45" s="16"/>
    </row>
    <row r="46" spans="1:17" ht="33.75" x14ac:dyDescent="0.25">
      <c r="A46" s="20">
        <v>1981</v>
      </c>
      <c r="B46" s="21" t="s">
        <v>37</v>
      </c>
      <c r="C46" s="21" t="s">
        <v>123</v>
      </c>
      <c r="D46" s="21" t="s">
        <v>74</v>
      </c>
      <c r="E46" s="13" t="s">
        <v>15</v>
      </c>
      <c r="F46" s="21">
        <v>2289</v>
      </c>
      <c r="G46" s="21">
        <v>1784</v>
      </c>
      <c r="H46" s="52" t="s">
        <v>124</v>
      </c>
      <c r="J46" s="42">
        <f t="shared" si="1"/>
        <v>0.1239872329977903</v>
      </c>
      <c r="K46" s="16"/>
    </row>
    <row r="47" spans="1:17" ht="24" x14ac:dyDescent="0.25">
      <c r="A47" s="20">
        <v>1981</v>
      </c>
      <c r="B47" s="21" t="s">
        <v>37</v>
      </c>
      <c r="C47" s="21" t="s">
        <v>125</v>
      </c>
      <c r="D47" s="21" t="s">
        <v>126</v>
      </c>
      <c r="E47" s="22" t="s">
        <v>21</v>
      </c>
      <c r="F47" s="21">
        <v>2014</v>
      </c>
      <c r="G47" s="21">
        <v>2048</v>
      </c>
      <c r="H47" s="32" t="s">
        <v>127</v>
      </c>
      <c r="J47" s="42">
        <f t="shared" si="1"/>
        <v>-8.3702609551944973E-3</v>
      </c>
      <c r="K47" s="16"/>
    </row>
    <row r="48" spans="1:17" x14ac:dyDescent="0.25">
      <c r="A48" s="20">
        <v>1981</v>
      </c>
      <c r="B48" s="21" t="s">
        <v>37</v>
      </c>
      <c r="C48" s="21" t="s">
        <v>128</v>
      </c>
      <c r="D48" s="21">
        <v>7.01</v>
      </c>
      <c r="E48" s="13" t="s">
        <v>15</v>
      </c>
      <c r="F48" s="21">
        <v>2140</v>
      </c>
      <c r="G48" s="21">
        <v>1979</v>
      </c>
      <c r="H48" s="19" t="s">
        <v>129</v>
      </c>
      <c r="J48" s="42">
        <f t="shared" si="1"/>
        <v>3.9087157076960422E-2</v>
      </c>
      <c r="K48" s="16"/>
    </row>
    <row r="49" spans="1:11" x14ac:dyDescent="0.25">
      <c r="A49" s="20">
        <v>1981</v>
      </c>
      <c r="B49" s="21" t="s">
        <v>37</v>
      </c>
      <c r="C49" s="21" t="s">
        <v>130</v>
      </c>
      <c r="D49" s="21">
        <v>18.04</v>
      </c>
      <c r="E49" s="13" t="s">
        <v>15</v>
      </c>
      <c r="F49" s="21">
        <v>2442</v>
      </c>
      <c r="G49" s="21">
        <v>1566</v>
      </c>
      <c r="H49" s="59" t="s">
        <v>131</v>
      </c>
      <c r="J49" s="42">
        <f t="shared" si="1"/>
        <v>0.21856287425149695</v>
      </c>
      <c r="K49" s="16"/>
    </row>
    <row r="50" spans="1:11" x14ac:dyDescent="0.25">
      <c r="A50" s="37">
        <v>1986</v>
      </c>
      <c r="B50" s="38" t="s">
        <v>37</v>
      </c>
      <c r="C50" s="38" t="s">
        <v>132</v>
      </c>
      <c r="D50" s="38">
        <v>3.04</v>
      </c>
      <c r="E50" s="22" t="s">
        <v>21</v>
      </c>
      <c r="F50" s="38">
        <v>1629</v>
      </c>
      <c r="G50" s="38">
        <v>4024</v>
      </c>
      <c r="H50" s="53" t="s">
        <v>133</v>
      </c>
      <c r="J50" s="15">
        <f t="shared" si="1"/>
        <v>-0.42366884839908009</v>
      </c>
      <c r="K50" s="16"/>
    </row>
    <row r="51" spans="1:11" x14ac:dyDescent="0.25">
      <c r="A51" s="37">
        <v>1986</v>
      </c>
      <c r="B51" s="38" t="s">
        <v>37</v>
      </c>
      <c r="C51" s="60" t="s">
        <v>134</v>
      </c>
      <c r="D51" s="38">
        <v>4.0199999999999996</v>
      </c>
      <c r="E51" s="22" t="s">
        <v>21</v>
      </c>
      <c r="F51" s="38">
        <v>2150</v>
      </c>
      <c r="G51" s="38">
        <v>3310</v>
      </c>
      <c r="H51" s="53" t="s">
        <v>135</v>
      </c>
      <c r="J51" s="15">
        <f t="shared" si="1"/>
        <v>-0.21245421245421242</v>
      </c>
      <c r="K51" s="16"/>
    </row>
    <row r="52" spans="1:11" x14ac:dyDescent="0.25">
      <c r="A52" s="37">
        <v>1986</v>
      </c>
      <c r="B52" s="38" t="s">
        <v>37</v>
      </c>
      <c r="C52" s="60" t="s">
        <v>136</v>
      </c>
      <c r="D52" s="38">
        <v>6.03</v>
      </c>
      <c r="E52" s="22" t="s">
        <v>21</v>
      </c>
      <c r="F52" s="38">
        <v>1892</v>
      </c>
      <c r="G52" s="38">
        <v>3255</v>
      </c>
      <c r="H52" s="53" t="s">
        <v>137</v>
      </c>
      <c r="J52" s="15">
        <f t="shared" si="1"/>
        <v>-0.26481445502234308</v>
      </c>
      <c r="K52" s="16"/>
    </row>
    <row r="53" spans="1:11" ht="30" x14ac:dyDescent="0.25">
      <c r="A53" s="37">
        <v>1986</v>
      </c>
      <c r="B53" s="38" t="s">
        <v>37</v>
      </c>
      <c r="C53" s="60" t="s">
        <v>138</v>
      </c>
      <c r="D53" s="38" t="s">
        <v>139</v>
      </c>
      <c r="E53" s="13" t="s">
        <v>15</v>
      </c>
      <c r="F53" s="38">
        <v>2763</v>
      </c>
      <c r="G53" s="38">
        <v>2605</v>
      </c>
      <c r="H53" s="48" t="s">
        <v>140</v>
      </c>
      <c r="J53" s="15">
        <f t="shared" si="1"/>
        <v>2.9433681073025353E-2</v>
      </c>
      <c r="K53" s="16"/>
    </row>
    <row r="54" spans="1:11" x14ac:dyDescent="0.25">
      <c r="A54" s="37">
        <v>1986</v>
      </c>
      <c r="B54" s="38" t="s">
        <v>37</v>
      </c>
      <c r="C54" s="60" t="s">
        <v>141</v>
      </c>
      <c r="D54" s="38" t="s">
        <v>142</v>
      </c>
      <c r="E54" s="13" t="s">
        <v>15</v>
      </c>
      <c r="F54" s="38">
        <v>2848</v>
      </c>
      <c r="G54" s="38">
        <v>2528</v>
      </c>
      <c r="H54" s="54" t="s">
        <v>143</v>
      </c>
      <c r="J54" s="15">
        <f t="shared" si="1"/>
        <v>5.9523809523809534E-2</v>
      </c>
      <c r="K54" s="16"/>
    </row>
    <row r="55" spans="1:11" x14ac:dyDescent="0.25">
      <c r="A55" s="37">
        <v>1986</v>
      </c>
      <c r="B55" s="38" t="s">
        <v>37</v>
      </c>
      <c r="C55" s="60" t="s">
        <v>144</v>
      </c>
      <c r="D55" s="38">
        <v>10.01</v>
      </c>
      <c r="E55" s="22" t="s">
        <v>21</v>
      </c>
      <c r="F55" s="38">
        <v>2121</v>
      </c>
      <c r="G55" s="38">
        <v>3027</v>
      </c>
      <c r="H55" s="53" t="s">
        <v>145</v>
      </c>
      <c r="J55" s="15">
        <f t="shared" si="1"/>
        <v>-0.17599067599067597</v>
      </c>
      <c r="K55" s="16"/>
    </row>
    <row r="56" spans="1:11" ht="30" x14ac:dyDescent="0.25">
      <c r="A56" s="37">
        <v>1986</v>
      </c>
      <c r="B56" s="38" t="s">
        <v>37</v>
      </c>
      <c r="C56" s="60" t="s">
        <v>146</v>
      </c>
      <c r="D56" s="50" t="s">
        <v>147</v>
      </c>
      <c r="E56" s="22" t="s">
        <v>21</v>
      </c>
      <c r="F56" s="38">
        <v>2151</v>
      </c>
      <c r="G56" s="38">
        <v>2824</v>
      </c>
      <c r="H56" s="40" t="s">
        <v>148</v>
      </c>
      <c r="J56" s="15">
        <f t="shared" si="1"/>
        <v>-0.13527638190954772</v>
      </c>
      <c r="K56" s="16"/>
    </row>
    <row r="57" spans="1:11" ht="30" x14ac:dyDescent="0.25">
      <c r="A57" s="37">
        <v>1986</v>
      </c>
      <c r="B57" s="38" t="s">
        <v>37</v>
      </c>
      <c r="C57" s="60" t="s">
        <v>149</v>
      </c>
      <c r="D57" s="50" t="s">
        <v>150</v>
      </c>
      <c r="E57" s="22" t="s">
        <v>21</v>
      </c>
      <c r="F57" s="38">
        <v>2065</v>
      </c>
      <c r="G57" s="38">
        <v>3118</v>
      </c>
      <c r="H57" s="53" t="s">
        <v>151</v>
      </c>
      <c r="J57" s="15">
        <f t="shared" si="1"/>
        <v>-0.20316419062319119</v>
      </c>
      <c r="K57" s="16"/>
    </row>
    <row r="58" spans="1:11" ht="30" x14ac:dyDescent="0.25">
      <c r="A58" s="37">
        <v>1986</v>
      </c>
      <c r="B58" s="38" t="s">
        <v>37</v>
      </c>
      <c r="C58" s="60" t="s">
        <v>152</v>
      </c>
      <c r="D58" s="38">
        <v>15.03</v>
      </c>
      <c r="E58" s="13" t="s">
        <v>15</v>
      </c>
      <c r="F58" s="38">
        <v>2968</v>
      </c>
      <c r="G58" s="38">
        <v>2164</v>
      </c>
      <c r="H58" s="48" t="s">
        <v>153</v>
      </c>
      <c r="J58" s="15">
        <f t="shared" si="1"/>
        <v>0.15666406858924398</v>
      </c>
      <c r="K58" s="16"/>
    </row>
    <row r="59" spans="1:11" x14ac:dyDescent="0.25">
      <c r="A59" s="37">
        <v>1986</v>
      </c>
      <c r="B59" s="38" t="s">
        <v>37</v>
      </c>
      <c r="C59" s="60" t="s">
        <v>154</v>
      </c>
      <c r="D59" s="38">
        <v>9.01</v>
      </c>
      <c r="E59" s="22" t="s">
        <v>21</v>
      </c>
      <c r="F59" s="38">
        <v>1948</v>
      </c>
      <c r="G59" s="38">
        <v>3365</v>
      </c>
      <c r="H59" s="53" t="s">
        <v>155</v>
      </c>
      <c r="J59" s="15">
        <f t="shared" si="1"/>
        <v>-0.26670431018257101</v>
      </c>
      <c r="K59" s="16"/>
    </row>
    <row r="60" spans="1:11" hidden="1" x14ac:dyDescent="0.25">
      <c r="A60" s="61"/>
      <c r="B60" s="62"/>
      <c r="C60" s="63"/>
      <c r="D60" s="62"/>
      <c r="E60" s="62"/>
      <c r="F60" s="62"/>
      <c r="G60" s="62"/>
      <c r="H60" s="64"/>
      <c r="J60" s="65"/>
      <c r="K60" s="16"/>
    </row>
    <row r="61" spans="1:11" x14ac:dyDescent="0.25">
      <c r="A61" s="20">
        <v>1991</v>
      </c>
      <c r="B61" s="21" t="s">
        <v>37</v>
      </c>
      <c r="C61" s="21" t="s">
        <v>156</v>
      </c>
      <c r="D61" s="21">
        <v>3.08</v>
      </c>
      <c r="E61" s="13" t="s">
        <v>15</v>
      </c>
      <c r="F61" s="21">
        <v>4277</v>
      </c>
      <c r="G61" s="21">
        <v>2383</v>
      </c>
      <c r="H61" s="19" t="s">
        <v>157</v>
      </c>
      <c r="J61" s="42">
        <f t="shared" ref="J61:J92" si="2">(F61/(F61+G61))-(G61/(F61+G61))</f>
        <v>0.28438438438438435</v>
      </c>
      <c r="K61" s="16"/>
    </row>
    <row r="62" spans="1:11" x14ac:dyDescent="0.25">
      <c r="A62" s="20">
        <v>1991</v>
      </c>
      <c r="B62" s="21" t="s">
        <v>37</v>
      </c>
      <c r="C62" s="21" t="s">
        <v>158</v>
      </c>
      <c r="D62" s="21">
        <v>5.01</v>
      </c>
      <c r="E62" s="13" t="s">
        <v>15</v>
      </c>
      <c r="F62" s="21">
        <v>5074</v>
      </c>
      <c r="G62" s="21">
        <v>1719</v>
      </c>
      <c r="H62" s="19" t="s">
        <v>159</v>
      </c>
      <c r="J62" s="42">
        <f t="shared" si="2"/>
        <v>0.4938907699102017</v>
      </c>
      <c r="K62" s="16"/>
    </row>
    <row r="63" spans="1:11" x14ac:dyDescent="0.25">
      <c r="A63" s="20">
        <v>1991</v>
      </c>
      <c r="B63" s="21" t="s">
        <v>37</v>
      </c>
      <c r="C63" s="21" t="s">
        <v>160</v>
      </c>
      <c r="D63" s="21">
        <v>7.04</v>
      </c>
      <c r="E63" s="13" t="s">
        <v>15</v>
      </c>
      <c r="F63" s="21">
        <v>4753</v>
      </c>
      <c r="G63" s="21">
        <v>1882</v>
      </c>
      <c r="H63" s="19" t="s">
        <v>161</v>
      </c>
      <c r="J63" s="42">
        <f t="shared" si="2"/>
        <v>0.43270535041446873</v>
      </c>
      <c r="K63" s="16"/>
    </row>
    <row r="64" spans="1:11" ht="30" x14ac:dyDescent="0.25">
      <c r="A64" s="20">
        <v>1991</v>
      </c>
      <c r="B64" s="21" t="s">
        <v>37</v>
      </c>
      <c r="C64" s="21" t="s">
        <v>162</v>
      </c>
      <c r="D64" s="21">
        <v>9.0299999999999994</v>
      </c>
      <c r="E64" s="22" t="s">
        <v>21</v>
      </c>
      <c r="F64" s="21">
        <v>2247</v>
      </c>
      <c r="G64" s="21">
        <v>4340</v>
      </c>
      <c r="H64" s="29" t="s">
        <v>163</v>
      </c>
      <c r="J64" s="42">
        <f t="shared" si="2"/>
        <v>-0.31774707757704568</v>
      </c>
      <c r="K64" s="16"/>
    </row>
    <row r="65" spans="1:12" ht="36" x14ac:dyDescent="0.25">
      <c r="A65" s="20">
        <v>1991</v>
      </c>
      <c r="B65" s="21" t="s">
        <v>37</v>
      </c>
      <c r="C65" s="21" t="s">
        <v>164</v>
      </c>
      <c r="D65" s="21" t="s">
        <v>165</v>
      </c>
      <c r="E65" s="13" t="s">
        <v>15</v>
      </c>
      <c r="F65" s="21">
        <v>3192</v>
      </c>
      <c r="G65" s="21">
        <v>2924</v>
      </c>
      <c r="H65" s="32" t="s">
        <v>166</v>
      </c>
      <c r="J65" s="42">
        <f t="shared" si="2"/>
        <v>4.3819489862655381E-2</v>
      </c>
      <c r="K65" s="16"/>
    </row>
    <row r="66" spans="1:12" x14ac:dyDescent="0.25">
      <c r="A66" s="20">
        <v>1991</v>
      </c>
      <c r="B66" s="21" t="s">
        <v>37</v>
      </c>
      <c r="C66" s="21" t="s">
        <v>167</v>
      </c>
      <c r="D66" s="21">
        <v>12.03</v>
      </c>
      <c r="E66" s="22" t="s">
        <v>21</v>
      </c>
      <c r="F66" s="21">
        <v>2478</v>
      </c>
      <c r="G66" s="21">
        <v>4032</v>
      </c>
      <c r="H66" s="19" t="s">
        <v>168</v>
      </c>
      <c r="J66" s="42">
        <f t="shared" si="2"/>
        <v>-0.23870967741935489</v>
      </c>
      <c r="K66" s="16"/>
    </row>
    <row r="67" spans="1:12" ht="27" x14ac:dyDescent="0.25">
      <c r="A67" s="20">
        <v>1991</v>
      </c>
      <c r="B67" s="21" t="s">
        <v>37</v>
      </c>
      <c r="C67" s="21" t="s">
        <v>169</v>
      </c>
      <c r="D67" s="21" t="s">
        <v>170</v>
      </c>
      <c r="E67" s="13" t="s">
        <v>15</v>
      </c>
      <c r="F67" s="21">
        <v>3236</v>
      </c>
      <c r="G67" s="21">
        <v>2988</v>
      </c>
      <c r="H67" s="23" t="s">
        <v>171</v>
      </c>
      <c r="J67" s="42">
        <f t="shared" si="2"/>
        <v>3.9845758354755789E-2</v>
      </c>
      <c r="K67" s="16"/>
    </row>
    <row r="68" spans="1:12" ht="30" x14ac:dyDescent="0.25">
      <c r="A68" s="20">
        <v>1991</v>
      </c>
      <c r="B68" s="21" t="s">
        <v>37</v>
      </c>
      <c r="C68" s="21" t="s">
        <v>172</v>
      </c>
      <c r="D68" s="21" t="s">
        <v>173</v>
      </c>
      <c r="E68" s="13" t="s">
        <v>15</v>
      </c>
      <c r="F68" s="21">
        <v>3243</v>
      </c>
      <c r="G68" s="21">
        <v>2852</v>
      </c>
      <c r="H68" s="29" t="s">
        <v>174</v>
      </c>
      <c r="J68" s="42">
        <f t="shared" si="2"/>
        <v>6.4150943396226401E-2</v>
      </c>
      <c r="K68" s="16"/>
    </row>
    <row r="69" spans="1:12" x14ac:dyDescent="0.25">
      <c r="A69" s="20">
        <v>1991</v>
      </c>
      <c r="B69" s="21" t="s">
        <v>37</v>
      </c>
      <c r="C69" s="21" t="s">
        <v>175</v>
      </c>
      <c r="D69" s="21">
        <v>19.07</v>
      </c>
      <c r="E69" s="13" t="s">
        <v>15</v>
      </c>
      <c r="F69" s="21">
        <v>4487</v>
      </c>
      <c r="G69" s="21">
        <v>1844</v>
      </c>
      <c r="H69" s="58" t="s">
        <v>176</v>
      </c>
      <c r="J69" s="42">
        <f t="shared" si="2"/>
        <v>0.41746959406096984</v>
      </c>
      <c r="K69" s="16"/>
    </row>
    <row r="70" spans="1:12" ht="30" x14ac:dyDescent="0.25">
      <c r="A70" s="20">
        <v>1991</v>
      </c>
      <c r="B70" s="21" t="s">
        <v>37</v>
      </c>
      <c r="C70" s="21" t="s">
        <v>177</v>
      </c>
      <c r="D70" s="21">
        <v>19.079999999999998</v>
      </c>
      <c r="E70" s="13" t="s">
        <v>15</v>
      </c>
      <c r="F70" s="21">
        <v>4466</v>
      </c>
      <c r="G70" s="21">
        <v>1823</v>
      </c>
      <c r="H70" s="29" t="s">
        <v>178</v>
      </c>
      <c r="J70" s="42">
        <f t="shared" si="2"/>
        <v>0.42025759262203843</v>
      </c>
      <c r="K70" s="16"/>
    </row>
    <row r="71" spans="1:12" x14ac:dyDescent="0.25">
      <c r="A71" s="37">
        <v>1993</v>
      </c>
      <c r="B71" s="38" t="s">
        <v>18</v>
      </c>
      <c r="C71" s="38" t="s">
        <v>179</v>
      </c>
      <c r="D71" s="38">
        <v>11.03</v>
      </c>
      <c r="E71" s="22" t="s">
        <v>21</v>
      </c>
      <c r="F71" s="38">
        <v>326</v>
      </c>
      <c r="G71" s="38">
        <v>616</v>
      </c>
      <c r="H71" s="53" t="s">
        <v>168</v>
      </c>
      <c r="J71" s="15">
        <f t="shared" si="2"/>
        <v>-0.30785562632696389</v>
      </c>
      <c r="K71" s="16"/>
    </row>
    <row r="72" spans="1:12" ht="30" x14ac:dyDescent="0.25">
      <c r="A72" s="37">
        <v>1993</v>
      </c>
      <c r="B72" s="38" t="s">
        <v>18</v>
      </c>
      <c r="C72" s="38" t="s">
        <v>340</v>
      </c>
      <c r="D72" s="50" t="s">
        <v>180</v>
      </c>
      <c r="E72" s="22" t="s">
        <v>21</v>
      </c>
      <c r="F72" s="38">
        <v>327</v>
      </c>
      <c r="G72" s="38">
        <v>598</v>
      </c>
      <c r="H72" s="48" t="s">
        <v>181</v>
      </c>
      <c r="J72" s="15">
        <f t="shared" si="2"/>
        <v>-0.29297297297297292</v>
      </c>
      <c r="K72" s="16"/>
      <c r="L72" s="66"/>
    </row>
    <row r="73" spans="1:12" ht="30" x14ac:dyDescent="0.25">
      <c r="A73" s="20">
        <v>1995</v>
      </c>
      <c r="B73" s="21" t="s">
        <v>18</v>
      </c>
      <c r="C73" s="21" t="s">
        <v>182</v>
      </c>
      <c r="D73" s="21" t="s">
        <v>183</v>
      </c>
      <c r="E73" s="13" t="s">
        <v>15</v>
      </c>
      <c r="F73" s="21">
        <v>6104</v>
      </c>
      <c r="G73" s="21">
        <v>1960</v>
      </c>
      <c r="H73" s="67" t="s">
        <v>184</v>
      </c>
      <c r="J73" s="42">
        <f t="shared" si="2"/>
        <v>0.51388888888888884</v>
      </c>
      <c r="K73" s="16"/>
    </row>
    <row r="74" spans="1:12" x14ac:dyDescent="0.25">
      <c r="A74" s="20">
        <v>1995</v>
      </c>
      <c r="B74" s="21" t="s">
        <v>18</v>
      </c>
      <c r="C74" s="21" t="s">
        <v>185</v>
      </c>
      <c r="D74" s="21">
        <v>13.03</v>
      </c>
      <c r="E74" s="13" t="s">
        <v>15</v>
      </c>
      <c r="F74" s="21">
        <v>5748</v>
      </c>
      <c r="G74" s="21">
        <v>2048</v>
      </c>
      <c r="H74" s="19" t="s">
        <v>186</v>
      </c>
      <c r="J74" s="42">
        <f t="shared" si="2"/>
        <v>0.47460236018471008</v>
      </c>
      <c r="K74" s="16"/>
    </row>
    <row r="75" spans="1:12" x14ac:dyDescent="0.25">
      <c r="A75" s="20">
        <v>1995</v>
      </c>
      <c r="B75" s="21" t="s">
        <v>18</v>
      </c>
      <c r="C75" s="21" t="s">
        <v>187</v>
      </c>
      <c r="D75" s="21" t="s">
        <v>188</v>
      </c>
      <c r="E75" s="13" t="s">
        <v>15</v>
      </c>
      <c r="F75" s="21">
        <v>5616</v>
      </c>
      <c r="G75" s="21">
        <v>2153</v>
      </c>
      <c r="H75" s="58" t="s">
        <v>189</v>
      </c>
      <c r="J75" s="42">
        <f t="shared" si="2"/>
        <v>0.44574591324494789</v>
      </c>
      <c r="K75" s="16"/>
    </row>
    <row r="76" spans="1:12" ht="36" x14ac:dyDescent="0.25">
      <c r="A76" s="20">
        <v>1995</v>
      </c>
      <c r="B76" s="21" t="s">
        <v>18</v>
      </c>
      <c r="C76" s="21" t="s">
        <v>190</v>
      </c>
      <c r="D76" s="28" t="s">
        <v>191</v>
      </c>
      <c r="E76" s="13" t="s">
        <v>15</v>
      </c>
      <c r="F76" s="21">
        <v>5207</v>
      </c>
      <c r="G76" s="21">
        <v>2293</v>
      </c>
      <c r="H76" s="32" t="s">
        <v>192</v>
      </c>
      <c r="J76" s="42">
        <f t="shared" si="2"/>
        <v>0.38853333333333334</v>
      </c>
      <c r="K76" s="16"/>
    </row>
    <row r="77" spans="1:12" ht="24" x14ac:dyDescent="0.25">
      <c r="A77" s="37">
        <v>1996</v>
      </c>
      <c r="B77" s="38" t="s">
        <v>37</v>
      </c>
      <c r="C77" s="38" t="s">
        <v>193</v>
      </c>
      <c r="D77" s="38" t="s">
        <v>194</v>
      </c>
      <c r="E77" s="13" t="s">
        <v>15</v>
      </c>
      <c r="F77" s="38">
        <v>7157</v>
      </c>
      <c r="G77" s="38">
        <v>4884</v>
      </c>
      <c r="H77" s="40" t="s">
        <v>318</v>
      </c>
      <c r="J77" s="15">
        <f t="shared" si="2"/>
        <v>0.18877169670293165</v>
      </c>
      <c r="K77" s="16"/>
    </row>
    <row r="78" spans="1:12" ht="45" x14ac:dyDescent="0.25">
      <c r="A78" s="37">
        <v>1996</v>
      </c>
      <c r="B78" s="38" t="s">
        <v>37</v>
      </c>
      <c r="C78" s="38" t="s">
        <v>195</v>
      </c>
      <c r="D78" s="38" t="s">
        <v>196</v>
      </c>
      <c r="E78" s="13" t="s">
        <v>15</v>
      </c>
      <c r="F78" s="38">
        <v>7781</v>
      </c>
      <c r="G78" s="38">
        <v>4862</v>
      </c>
      <c r="H78" s="56" t="s">
        <v>197</v>
      </c>
      <c r="J78" s="15">
        <f t="shared" si="2"/>
        <v>0.23087874713280071</v>
      </c>
      <c r="K78" s="16"/>
    </row>
    <row r="79" spans="1:12" x14ac:dyDescent="0.25">
      <c r="A79" s="37">
        <v>1996</v>
      </c>
      <c r="B79" s="38" t="s">
        <v>37</v>
      </c>
      <c r="C79" s="38" t="s">
        <v>319</v>
      </c>
      <c r="D79" s="38" t="s">
        <v>198</v>
      </c>
      <c r="E79" s="13" t="s">
        <v>15</v>
      </c>
      <c r="F79" s="38">
        <v>6750</v>
      </c>
      <c r="G79" s="38">
        <v>5326</v>
      </c>
      <c r="H79" s="54" t="s">
        <v>199</v>
      </c>
      <c r="J79" s="15">
        <f t="shared" si="2"/>
        <v>0.11791984100695596</v>
      </c>
      <c r="K79" s="16"/>
    </row>
    <row r="80" spans="1:12" ht="33.75" x14ac:dyDescent="0.25">
      <c r="A80" s="37">
        <v>1996</v>
      </c>
      <c r="B80" s="38" t="s">
        <v>37</v>
      </c>
      <c r="C80" s="38" t="s">
        <v>317</v>
      </c>
      <c r="D80" s="38" t="s">
        <v>200</v>
      </c>
      <c r="E80" s="13" t="s">
        <v>15</v>
      </c>
      <c r="F80" s="38">
        <v>6945</v>
      </c>
      <c r="G80" s="38">
        <v>5237</v>
      </c>
      <c r="H80" s="56" t="s">
        <v>201</v>
      </c>
      <c r="J80" s="15">
        <f t="shared" si="2"/>
        <v>0.14020686258414056</v>
      </c>
      <c r="K80" s="16"/>
    </row>
    <row r="81" spans="1:17" ht="30" x14ac:dyDescent="0.25">
      <c r="A81" s="20">
        <v>2001</v>
      </c>
      <c r="B81" s="21" t="s">
        <v>37</v>
      </c>
      <c r="C81" s="21" t="s">
        <v>202</v>
      </c>
      <c r="D81" s="21">
        <v>3.07</v>
      </c>
      <c r="E81" s="13" t="s">
        <v>15</v>
      </c>
      <c r="F81" s="21">
        <v>3706</v>
      </c>
      <c r="G81" s="21">
        <v>895</v>
      </c>
      <c r="H81" s="29" t="s">
        <v>203</v>
      </c>
      <c r="J81" s="42">
        <f t="shared" si="2"/>
        <v>0.61095414040425999</v>
      </c>
      <c r="K81" s="16"/>
    </row>
    <row r="82" spans="1:17" x14ac:dyDescent="0.25">
      <c r="A82" s="20">
        <v>2001</v>
      </c>
      <c r="B82" s="21" t="s">
        <v>37</v>
      </c>
      <c r="C82" s="21" t="s">
        <v>204</v>
      </c>
      <c r="D82" s="21">
        <v>4.0199999999999996</v>
      </c>
      <c r="E82" s="22" t="s">
        <v>21</v>
      </c>
      <c r="F82" s="21">
        <v>2197</v>
      </c>
      <c r="G82" s="21">
        <v>2442</v>
      </c>
      <c r="H82" s="19" t="s">
        <v>205</v>
      </c>
      <c r="J82" s="42">
        <f t="shared" si="2"/>
        <v>-5.2813106272903643E-2</v>
      </c>
      <c r="K82" s="16"/>
    </row>
    <row r="83" spans="1:17" ht="30" x14ac:dyDescent="0.25">
      <c r="A83" s="20">
        <v>2001</v>
      </c>
      <c r="B83" s="21" t="s">
        <v>37</v>
      </c>
      <c r="C83" s="21" t="s">
        <v>206</v>
      </c>
      <c r="D83" s="21" t="s">
        <v>207</v>
      </c>
      <c r="E83" s="13" t="s">
        <v>15</v>
      </c>
      <c r="F83" s="21">
        <v>3981</v>
      </c>
      <c r="G83" s="21">
        <v>605</v>
      </c>
      <c r="H83" s="29" t="s">
        <v>208</v>
      </c>
      <c r="J83" s="42">
        <f t="shared" si="2"/>
        <v>0.73615351068469259</v>
      </c>
      <c r="K83" s="16"/>
    </row>
    <row r="84" spans="1:17" x14ac:dyDescent="0.25">
      <c r="A84" s="20">
        <v>2001</v>
      </c>
      <c r="B84" s="21" t="s">
        <v>37</v>
      </c>
      <c r="C84" s="21" t="s">
        <v>209</v>
      </c>
      <c r="D84" s="21">
        <v>13.03</v>
      </c>
      <c r="E84" s="13" t="s">
        <v>15</v>
      </c>
      <c r="F84" s="21">
        <v>3050</v>
      </c>
      <c r="G84" s="21">
        <v>1474</v>
      </c>
      <c r="H84" s="19" t="s">
        <v>210</v>
      </c>
      <c r="J84" s="42">
        <f t="shared" si="2"/>
        <v>0.34836427939876219</v>
      </c>
      <c r="K84" s="16"/>
    </row>
    <row r="85" spans="1:17" x14ac:dyDescent="0.25">
      <c r="A85" s="20">
        <v>2001</v>
      </c>
      <c r="B85" s="21" t="s">
        <v>37</v>
      </c>
      <c r="C85" s="21" t="s">
        <v>211</v>
      </c>
      <c r="D85" s="21">
        <v>13.05</v>
      </c>
      <c r="E85" s="13" t="s">
        <v>15</v>
      </c>
      <c r="F85" s="21">
        <v>4144</v>
      </c>
      <c r="G85" s="21">
        <v>1479</v>
      </c>
      <c r="H85" s="19" t="s">
        <v>212</v>
      </c>
      <c r="J85" s="42">
        <f t="shared" si="2"/>
        <v>0.47394629201493865</v>
      </c>
      <c r="K85" s="16"/>
    </row>
    <row r="86" spans="1:17" x14ac:dyDescent="0.25">
      <c r="A86" s="20">
        <v>2001</v>
      </c>
      <c r="B86" s="21" t="s">
        <v>37</v>
      </c>
      <c r="C86" s="21" t="s">
        <v>213</v>
      </c>
      <c r="D86" s="21" t="s">
        <v>126</v>
      </c>
      <c r="E86" s="13" t="s">
        <v>15</v>
      </c>
      <c r="F86" s="21">
        <v>2740</v>
      </c>
      <c r="G86" s="21">
        <v>1832</v>
      </c>
      <c r="H86" s="19" t="s">
        <v>214</v>
      </c>
      <c r="J86" s="42">
        <f t="shared" si="2"/>
        <v>0.19860017497812771</v>
      </c>
      <c r="K86" s="16"/>
    </row>
    <row r="87" spans="1:17" ht="30" x14ac:dyDescent="0.25">
      <c r="A87" s="20">
        <v>2001</v>
      </c>
      <c r="B87" s="21" t="s">
        <v>37</v>
      </c>
      <c r="C87" s="21" t="s">
        <v>215</v>
      </c>
      <c r="D87" s="21">
        <v>23.07</v>
      </c>
      <c r="E87" s="13" t="s">
        <v>15</v>
      </c>
      <c r="F87" s="21">
        <v>3914</v>
      </c>
      <c r="G87" s="21">
        <v>692</v>
      </c>
      <c r="H87" s="29" t="s">
        <v>216</v>
      </c>
      <c r="J87" s="42">
        <f t="shared" si="2"/>
        <v>0.699522362136344</v>
      </c>
      <c r="K87" s="44" t="s">
        <v>217</v>
      </c>
      <c r="Q87" s="68"/>
    </row>
    <row r="88" spans="1:17" ht="30" x14ac:dyDescent="0.25">
      <c r="A88" s="37">
        <v>2004</v>
      </c>
      <c r="B88" s="38" t="s">
        <v>18</v>
      </c>
      <c r="C88" s="38" t="s">
        <v>218</v>
      </c>
      <c r="D88" s="38">
        <v>4.16</v>
      </c>
      <c r="E88" s="13" t="s">
        <v>15</v>
      </c>
      <c r="F88" s="38">
        <v>10685</v>
      </c>
      <c r="G88" s="38">
        <v>4413</v>
      </c>
      <c r="H88" s="69" t="s">
        <v>219</v>
      </c>
      <c r="J88" s="15">
        <f t="shared" si="2"/>
        <v>0.4154192608292489</v>
      </c>
      <c r="K88" s="16"/>
    </row>
    <row r="89" spans="1:17" x14ac:dyDescent="0.25">
      <c r="A89" s="20">
        <v>2006</v>
      </c>
      <c r="B89" s="21" t="s">
        <v>37</v>
      </c>
      <c r="C89" s="21" t="s">
        <v>220</v>
      </c>
      <c r="D89" s="21" t="s">
        <v>221</v>
      </c>
      <c r="E89" s="13" t="s">
        <v>15</v>
      </c>
      <c r="F89" s="21">
        <v>9598</v>
      </c>
      <c r="G89" s="21">
        <v>3475</v>
      </c>
      <c r="H89" s="19" t="s">
        <v>222</v>
      </c>
      <c r="J89" s="42">
        <f t="shared" si="2"/>
        <v>0.46836992274152833</v>
      </c>
      <c r="K89" s="16"/>
    </row>
    <row r="90" spans="1:17" ht="30" x14ac:dyDescent="0.25">
      <c r="A90" s="20">
        <v>2006</v>
      </c>
      <c r="B90" s="21" t="s">
        <v>37</v>
      </c>
      <c r="C90" s="21" t="s">
        <v>223</v>
      </c>
      <c r="D90" s="21">
        <v>3.04</v>
      </c>
      <c r="E90" s="13" t="s">
        <v>15</v>
      </c>
      <c r="F90" s="21">
        <v>8113</v>
      </c>
      <c r="G90" s="21">
        <v>4297</v>
      </c>
      <c r="H90" s="29" t="s">
        <v>224</v>
      </c>
      <c r="J90" s="42">
        <f t="shared" si="2"/>
        <v>0.3074939564867043</v>
      </c>
      <c r="K90" s="16"/>
    </row>
    <row r="91" spans="1:17" ht="30" x14ac:dyDescent="0.25">
      <c r="A91" s="20">
        <v>2006</v>
      </c>
      <c r="B91" s="21" t="s">
        <v>37</v>
      </c>
      <c r="C91" s="21" t="s">
        <v>225</v>
      </c>
      <c r="D91" s="21" t="s">
        <v>226</v>
      </c>
      <c r="E91" s="13" t="s">
        <v>15</v>
      </c>
      <c r="F91" s="21">
        <v>10619</v>
      </c>
      <c r="G91" s="21">
        <v>1641</v>
      </c>
      <c r="H91" s="29" t="s">
        <v>227</v>
      </c>
      <c r="J91" s="42">
        <f t="shared" si="2"/>
        <v>0.73230016313213708</v>
      </c>
      <c r="K91" s="16"/>
    </row>
    <row r="92" spans="1:17" ht="30" x14ac:dyDescent="0.25">
      <c r="A92" s="20">
        <v>2006</v>
      </c>
      <c r="B92" s="21" t="s">
        <v>37</v>
      </c>
      <c r="C92" s="21" t="s">
        <v>228</v>
      </c>
      <c r="D92" s="28" t="s">
        <v>229</v>
      </c>
      <c r="E92" s="13" t="s">
        <v>15</v>
      </c>
      <c r="F92" s="21">
        <v>9306</v>
      </c>
      <c r="G92" s="21">
        <v>2743</v>
      </c>
      <c r="H92" s="120" t="s">
        <v>341</v>
      </c>
      <c r="J92" s="42">
        <f t="shared" si="2"/>
        <v>0.54469250560212457</v>
      </c>
      <c r="K92" s="16"/>
    </row>
    <row r="93" spans="1:17" ht="30" x14ac:dyDescent="0.25">
      <c r="A93" s="20">
        <v>2006</v>
      </c>
      <c r="B93" s="21" t="s">
        <v>37</v>
      </c>
      <c r="C93" s="21" t="s">
        <v>230</v>
      </c>
      <c r="D93" s="21">
        <v>11.01</v>
      </c>
      <c r="E93" s="13" t="s">
        <v>15</v>
      </c>
      <c r="F93" s="21">
        <v>7700</v>
      </c>
      <c r="G93" s="21">
        <v>4486</v>
      </c>
      <c r="H93" s="29" t="s">
        <v>231</v>
      </c>
      <c r="J93" s="42">
        <f t="shared" ref="J93:J123" si="3">(F93/(F93+G93))-(G93/(F93+G93))</f>
        <v>0.26374528147053994</v>
      </c>
      <c r="K93" s="16"/>
    </row>
    <row r="94" spans="1:17" ht="22.5" x14ac:dyDescent="0.25">
      <c r="A94" s="20">
        <v>2006</v>
      </c>
      <c r="B94" s="21" t="s">
        <v>37</v>
      </c>
      <c r="C94" s="21" t="s">
        <v>232</v>
      </c>
      <c r="D94" s="21">
        <v>13.03</v>
      </c>
      <c r="E94" s="13" t="s">
        <v>15</v>
      </c>
      <c r="F94" s="21">
        <v>7779</v>
      </c>
      <c r="G94" s="21">
        <v>3547</v>
      </c>
      <c r="H94" s="52" t="s">
        <v>233</v>
      </c>
      <c r="J94" s="42">
        <f t="shared" si="3"/>
        <v>0.3736535405262229</v>
      </c>
      <c r="K94" s="16"/>
    </row>
    <row r="95" spans="1:17" ht="27" x14ac:dyDescent="0.25">
      <c r="A95" s="20">
        <v>2006</v>
      </c>
      <c r="B95" s="21" t="s">
        <v>37</v>
      </c>
      <c r="C95" s="21" t="s">
        <v>234</v>
      </c>
      <c r="D95" s="21" t="s">
        <v>235</v>
      </c>
      <c r="E95" s="13" t="s">
        <v>15</v>
      </c>
      <c r="F95" s="21">
        <v>9952</v>
      </c>
      <c r="G95" s="21">
        <v>1183</v>
      </c>
      <c r="H95" s="23" t="s">
        <v>236</v>
      </c>
      <c r="J95" s="42">
        <f t="shared" si="3"/>
        <v>0.7875168387965874</v>
      </c>
      <c r="K95" s="16"/>
    </row>
    <row r="96" spans="1:17" ht="27" x14ac:dyDescent="0.25">
      <c r="A96" s="20">
        <v>2006</v>
      </c>
      <c r="B96" s="21" t="s">
        <v>37</v>
      </c>
      <c r="C96" s="21" t="s">
        <v>237</v>
      </c>
      <c r="D96" s="21">
        <v>23.09</v>
      </c>
      <c r="E96" s="13" t="s">
        <v>15</v>
      </c>
      <c r="F96" s="21">
        <v>9227</v>
      </c>
      <c r="G96" s="21">
        <v>2767</v>
      </c>
      <c r="H96" s="23" t="s">
        <v>238</v>
      </c>
      <c r="J96" s="42">
        <f t="shared" si="3"/>
        <v>0.53860263465065872</v>
      </c>
      <c r="K96" s="16"/>
    </row>
    <row r="97" spans="1:11" ht="30" x14ac:dyDescent="0.25">
      <c r="A97" s="37">
        <v>2007</v>
      </c>
      <c r="B97" s="38" t="s">
        <v>18</v>
      </c>
      <c r="C97" s="38" t="s">
        <v>239</v>
      </c>
      <c r="D97" s="38">
        <v>4.1100000000000003</v>
      </c>
      <c r="E97" s="13" t="s">
        <v>15</v>
      </c>
      <c r="F97" s="38">
        <v>4725</v>
      </c>
      <c r="G97" s="38">
        <v>1032</v>
      </c>
      <c r="H97" s="48" t="s">
        <v>240</v>
      </c>
      <c r="J97" s="15">
        <f t="shared" si="3"/>
        <v>0.64147993746743093</v>
      </c>
      <c r="K97" s="16"/>
    </row>
    <row r="98" spans="1:11" ht="30" x14ac:dyDescent="0.25">
      <c r="A98" s="37">
        <v>2007</v>
      </c>
      <c r="B98" s="38" t="s">
        <v>18</v>
      </c>
      <c r="C98" s="38" t="s">
        <v>241</v>
      </c>
      <c r="D98" s="38">
        <v>4.13</v>
      </c>
      <c r="E98" s="13" t="s">
        <v>15</v>
      </c>
      <c r="F98" s="38">
        <v>4808</v>
      </c>
      <c r="G98" s="38">
        <v>801</v>
      </c>
      <c r="H98" s="48" t="s">
        <v>242</v>
      </c>
      <c r="J98" s="15">
        <f t="shared" si="3"/>
        <v>0.71438759137101093</v>
      </c>
      <c r="K98" s="16"/>
    </row>
    <row r="99" spans="1:11" x14ac:dyDescent="0.25">
      <c r="A99" s="37">
        <v>2007</v>
      </c>
      <c r="B99" s="38" t="s">
        <v>18</v>
      </c>
      <c r="C99" s="38" t="s">
        <v>243</v>
      </c>
      <c r="D99" s="38">
        <v>4.17</v>
      </c>
      <c r="E99" s="13" t="s">
        <v>15</v>
      </c>
      <c r="F99" s="38">
        <v>4585</v>
      </c>
      <c r="G99" s="38">
        <v>908</v>
      </c>
      <c r="H99" s="53" t="s">
        <v>244</v>
      </c>
      <c r="J99" s="15">
        <f t="shared" si="3"/>
        <v>0.66939741489168036</v>
      </c>
      <c r="K99" s="16"/>
    </row>
    <row r="100" spans="1:11" ht="45" x14ac:dyDescent="0.25">
      <c r="A100" s="37">
        <v>2007</v>
      </c>
      <c r="B100" s="38" t="s">
        <v>18</v>
      </c>
      <c r="C100" s="38" t="s">
        <v>245</v>
      </c>
      <c r="D100" s="38">
        <v>11.05</v>
      </c>
      <c r="E100" s="13" t="s">
        <v>15</v>
      </c>
      <c r="F100" s="38">
        <v>4810</v>
      </c>
      <c r="G100" s="38">
        <v>828</v>
      </c>
      <c r="H100" s="48" t="s">
        <v>246</v>
      </c>
      <c r="J100" s="15">
        <f t="shared" si="3"/>
        <v>0.70627882227740324</v>
      </c>
      <c r="K100" s="16"/>
    </row>
    <row r="101" spans="1:11" x14ac:dyDescent="0.25">
      <c r="A101" s="37">
        <v>2007</v>
      </c>
      <c r="B101" s="38" t="s">
        <v>18</v>
      </c>
      <c r="C101" s="38" t="s">
        <v>247</v>
      </c>
      <c r="D101" s="38"/>
      <c r="E101" s="13" t="s">
        <v>15</v>
      </c>
      <c r="F101" s="38">
        <v>5094</v>
      </c>
      <c r="G101" s="38">
        <v>541</v>
      </c>
      <c r="H101" s="53" t="s">
        <v>248</v>
      </c>
      <c r="J101" s="15">
        <f t="shared" si="3"/>
        <v>0.80798580301685896</v>
      </c>
      <c r="K101" s="16"/>
    </row>
    <row r="102" spans="1:11" ht="45" x14ac:dyDescent="0.25">
      <c r="A102" s="20">
        <v>2008</v>
      </c>
      <c r="B102" s="21" t="s">
        <v>18</v>
      </c>
      <c r="C102" s="21" t="s">
        <v>249</v>
      </c>
      <c r="D102" s="21">
        <v>13.03</v>
      </c>
      <c r="E102" s="22" t="s">
        <v>21</v>
      </c>
      <c r="F102" s="21">
        <v>7570</v>
      </c>
      <c r="G102" s="21">
        <v>7922</v>
      </c>
      <c r="H102" s="29" t="s">
        <v>250</v>
      </c>
      <c r="J102" s="42">
        <f t="shared" si="3"/>
        <v>-2.272140459592048E-2</v>
      </c>
      <c r="K102" s="16"/>
    </row>
    <row r="103" spans="1:11" ht="45" x14ac:dyDescent="0.25">
      <c r="A103" s="37">
        <v>2009</v>
      </c>
      <c r="B103" s="38" t="s">
        <v>18</v>
      </c>
      <c r="C103" s="38" t="s">
        <v>251</v>
      </c>
      <c r="D103" s="38">
        <v>13.03</v>
      </c>
      <c r="E103" s="13" t="s">
        <v>15</v>
      </c>
      <c r="F103" s="38">
        <v>4334</v>
      </c>
      <c r="G103" s="38">
        <v>3819</v>
      </c>
      <c r="H103" s="48" t="s">
        <v>252</v>
      </c>
      <c r="J103" s="15">
        <f t="shared" si="3"/>
        <v>6.3166932417515032E-2</v>
      </c>
      <c r="K103" s="16"/>
    </row>
    <row r="104" spans="1:11" ht="30" x14ac:dyDescent="0.25">
      <c r="A104" s="20">
        <v>2011</v>
      </c>
      <c r="B104" s="21" t="s">
        <v>37</v>
      </c>
      <c r="C104" s="21" t="s">
        <v>253</v>
      </c>
      <c r="D104" s="21" t="s">
        <v>254</v>
      </c>
      <c r="E104" s="13" t="s">
        <v>15</v>
      </c>
      <c r="F104" s="21">
        <v>8968</v>
      </c>
      <c r="G104" s="21">
        <v>2217</v>
      </c>
      <c r="H104" s="29" t="s">
        <v>255</v>
      </c>
      <c r="J104" s="42">
        <f t="shared" si="3"/>
        <v>0.60357621814930718</v>
      </c>
      <c r="K104" s="16"/>
    </row>
    <row r="105" spans="1:11" ht="30" x14ac:dyDescent="0.25">
      <c r="A105" s="20">
        <v>2011</v>
      </c>
      <c r="B105" s="21" t="s">
        <v>37</v>
      </c>
      <c r="C105" s="21" t="s">
        <v>256</v>
      </c>
      <c r="D105" s="21" t="s">
        <v>257</v>
      </c>
      <c r="E105" s="13" t="s">
        <v>15</v>
      </c>
      <c r="F105" s="21">
        <v>8776</v>
      </c>
      <c r="G105" s="21">
        <v>2025</v>
      </c>
      <c r="H105" s="29" t="s">
        <v>258</v>
      </c>
      <c r="J105" s="42">
        <f t="shared" si="3"/>
        <v>0.62503471900749941</v>
      </c>
      <c r="K105" s="16"/>
    </row>
    <row r="106" spans="1:11" ht="30" x14ac:dyDescent="0.25">
      <c r="A106" s="20">
        <v>2011</v>
      </c>
      <c r="B106" s="21" t="s">
        <v>37</v>
      </c>
      <c r="C106" s="21" t="s">
        <v>259</v>
      </c>
      <c r="D106" s="28" t="s">
        <v>260</v>
      </c>
      <c r="E106" s="13" t="s">
        <v>15</v>
      </c>
      <c r="F106" s="21">
        <v>6575</v>
      </c>
      <c r="G106" s="21">
        <v>3572</v>
      </c>
      <c r="H106" s="29" t="s">
        <v>261</v>
      </c>
      <c r="J106" s="42">
        <f t="shared" si="3"/>
        <v>0.29594954173647386</v>
      </c>
      <c r="K106" s="16"/>
    </row>
    <row r="107" spans="1:11" ht="33.75" x14ac:dyDescent="0.25">
      <c r="A107" s="20">
        <v>2011</v>
      </c>
      <c r="B107" s="21" t="s">
        <v>37</v>
      </c>
      <c r="C107" s="21" t="s">
        <v>262</v>
      </c>
      <c r="D107" s="21">
        <v>4.0199999999999996</v>
      </c>
      <c r="E107" s="13" t="s">
        <v>15</v>
      </c>
      <c r="F107" s="21">
        <v>7804</v>
      </c>
      <c r="G107" s="21">
        <v>3457</v>
      </c>
      <c r="H107" s="52" t="s">
        <v>263</v>
      </c>
      <c r="J107" s="42">
        <f t="shared" si="3"/>
        <v>0.3860225557232928</v>
      </c>
      <c r="K107" s="16"/>
    </row>
    <row r="108" spans="1:11" ht="30" x14ac:dyDescent="0.25">
      <c r="A108" s="37">
        <v>2016</v>
      </c>
      <c r="B108" s="38" t="s">
        <v>37</v>
      </c>
      <c r="C108" s="38" t="s">
        <v>264</v>
      </c>
      <c r="D108" s="38">
        <v>3.02</v>
      </c>
      <c r="E108" s="13" t="s">
        <v>15</v>
      </c>
      <c r="F108" s="38">
        <v>14394</v>
      </c>
      <c r="G108" s="38">
        <v>2991</v>
      </c>
      <c r="H108" s="48" t="s">
        <v>265</v>
      </c>
      <c r="J108" s="15">
        <f t="shared" si="3"/>
        <v>0.65591026747195857</v>
      </c>
      <c r="K108" s="16"/>
    </row>
    <row r="109" spans="1:11" ht="27" x14ac:dyDescent="0.25">
      <c r="A109" s="37">
        <v>2016</v>
      </c>
      <c r="B109" s="38" t="s">
        <v>37</v>
      </c>
      <c r="C109" s="38" t="s">
        <v>266</v>
      </c>
      <c r="D109" s="38">
        <v>3.08</v>
      </c>
      <c r="E109" s="13" t="s">
        <v>15</v>
      </c>
      <c r="F109" s="38">
        <v>15674</v>
      </c>
      <c r="G109" s="38">
        <v>1923</v>
      </c>
      <c r="H109" s="54" t="s">
        <v>267</v>
      </c>
      <c r="J109" s="15">
        <f t="shared" si="3"/>
        <v>0.78144001818491793</v>
      </c>
      <c r="K109" s="16"/>
    </row>
    <row r="110" spans="1:11" ht="30" x14ac:dyDescent="0.25">
      <c r="A110" s="37">
        <v>2016</v>
      </c>
      <c r="B110" s="38" t="s">
        <v>37</v>
      </c>
      <c r="C110" s="38" t="s">
        <v>320</v>
      </c>
      <c r="D110" s="38">
        <v>4.03</v>
      </c>
      <c r="E110" s="13" t="s">
        <v>15</v>
      </c>
      <c r="F110" s="38">
        <v>14861</v>
      </c>
      <c r="G110" s="38">
        <v>2523</v>
      </c>
      <c r="H110" s="48" t="s">
        <v>268</v>
      </c>
      <c r="J110" s="15">
        <f t="shared" si="3"/>
        <v>0.7097330878969168</v>
      </c>
      <c r="K110" s="16"/>
    </row>
    <row r="111" spans="1:11" ht="30" x14ac:dyDescent="0.25">
      <c r="A111" s="37">
        <v>2016</v>
      </c>
      <c r="B111" s="38" t="s">
        <v>37</v>
      </c>
      <c r="C111" s="38" t="s">
        <v>321</v>
      </c>
      <c r="D111" s="38">
        <v>4.1399999999999997</v>
      </c>
      <c r="E111" s="13" t="s">
        <v>15</v>
      </c>
      <c r="F111" s="38">
        <v>12904</v>
      </c>
      <c r="G111" s="38">
        <v>3256</v>
      </c>
      <c r="H111" s="69" t="s">
        <v>269</v>
      </c>
      <c r="J111" s="15">
        <f t="shared" si="3"/>
        <v>0.59702970297029712</v>
      </c>
      <c r="K111" s="16"/>
    </row>
    <row r="112" spans="1:11" ht="36" x14ac:dyDescent="0.25">
      <c r="A112" s="37">
        <v>2016</v>
      </c>
      <c r="B112" s="38" t="s">
        <v>37</v>
      </c>
      <c r="C112" s="38" t="s">
        <v>322</v>
      </c>
      <c r="D112" s="38">
        <v>5.0199999999999996</v>
      </c>
      <c r="E112" s="13" t="s">
        <v>15</v>
      </c>
      <c r="F112" s="38">
        <v>12054</v>
      </c>
      <c r="G112" s="38">
        <v>4572</v>
      </c>
      <c r="H112" s="40" t="s">
        <v>270</v>
      </c>
      <c r="J112" s="15">
        <f t="shared" si="3"/>
        <v>0.4500180440274269</v>
      </c>
      <c r="K112" s="16"/>
    </row>
    <row r="113" spans="1:11" ht="30" x14ac:dyDescent="0.25">
      <c r="A113" s="37">
        <v>2016</v>
      </c>
      <c r="B113" s="38" t="s">
        <v>37</v>
      </c>
      <c r="C113" s="38" t="s">
        <v>323</v>
      </c>
      <c r="D113" s="38" t="s">
        <v>271</v>
      </c>
      <c r="E113" s="13" t="s">
        <v>15</v>
      </c>
      <c r="F113" s="38">
        <v>14877</v>
      </c>
      <c r="G113" s="38">
        <v>2066</v>
      </c>
      <c r="H113" s="48" t="s">
        <v>272</v>
      </c>
      <c r="J113" s="15">
        <f t="shared" si="3"/>
        <v>0.75612347282063386</v>
      </c>
      <c r="K113" s="16"/>
    </row>
    <row r="114" spans="1:11" ht="30" x14ac:dyDescent="0.25">
      <c r="A114" s="37">
        <v>2016</v>
      </c>
      <c r="B114" s="38" t="s">
        <v>37</v>
      </c>
      <c r="C114" s="38" t="s">
        <v>324</v>
      </c>
      <c r="D114" s="38">
        <v>11.02</v>
      </c>
      <c r="E114" s="13" t="s">
        <v>15</v>
      </c>
      <c r="F114" s="38">
        <v>11857</v>
      </c>
      <c r="G114" s="38">
        <v>4138</v>
      </c>
      <c r="H114" s="48" t="s">
        <v>273</v>
      </c>
      <c r="J114" s="15">
        <f t="shared" si="3"/>
        <v>0.48258830884651455</v>
      </c>
      <c r="K114" s="16"/>
    </row>
    <row r="115" spans="1:11" ht="30" x14ac:dyDescent="0.25">
      <c r="A115" s="37">
        <v>2016</v>
      </c>
      <c r="B115" s="38" t="s">
        <v>37</v>
      </c>
      <c r="C115" s="38" t="s">
        <v>325</v>
      </c>
      <c r="D115" s="38">
        <v>13.03</v>
      </c>
      <c r="E115" s="13" t="s">
        <v>15</v>
      </c>
      <c r="F115" s="38">
        <v>9055</v>
      </c>
      <c r="G115" s="38">
        <v>6551</v>
      </c>
      <c r="H115" s="48" t="s">
        <v>274</v>
      </c>
      <c r="J115" s="15">
        <f t="shared" si="3"/>
        <v>0.16045110854799433</v>
      </c>
      <c r="K115" s="16"/>
    </row>
    <row r="116" spans="1:11" x14ac:dyDescent="0.25">
      <c r="A116" s="37">
        <v>2016</v>
      </c>
      <c r="B116" s="38" t="s">
        <v>37</v>
      </c>
      <c r="C116" s="38" t="s">
        <v>326</v>
      </c>
      <c r="D116" s="38">
        <v>23.08</v>
      </c>
      <c r="E116" s="13" t="s">
        <v>15</v>
      </c>
      <c r="F116" s="38">
        <v>14728</v>
      </c>
      <c r="G116" s="38">
        <v>2028</v>
      </c>
      <c r="H116" s="53" t="s">
        <v>275</v>
      </c>
      <c r="J116" s="15">
        <f t="shared" si="3"/>
        <v>0.75793745523991407</v>
      </c>
      <c r="K116" s="16"/>
    </row>
    <row r="117" spans="1:11" ht="30" x14ac:dyDescent="0.25">
      <c r="A117" s="20">
        <v>2021</v>
      </c>
      <c r="B117" s="21" t="s">
        <v>37</v>
      </c>
      <c r="C117" s="21" t="s">
        <v>327</v>
      </c>
      <c r="D117" s="21" t="s">
        <v>276</v>
      </c>
      <c r="E117" s="13" t="s">
        <v>15</v>
      </c>
      <c r="F117" s="21">
        <v>6583</v>
      </c>
      <c r="G117" s="21">
        <v>1093</v>
      </c>
      <c r="H117" s="29" t="s">
        <v>277</v>
      </c>
      <c r="J117" s="42">
        <f t="shared" si="3"/>
        <v>0.715216258467952</v>
      </c>
      <c r="K117" s="16"/>
    </row>
    <row r="118" spans="1:11" x14ac:dyDescent="0.25">
      <c r="A118" s="20">
        <v>2021</v>
      </c>
      <c r="B118" s="21" t="s">
        <v>37</v>
      </c>
      <c r="C118" s="21" t="s">
        <v>328</v>
      </c>
      <c r="D118" s="21">
        <v>4.03</v>
      </c>
      <c r="E118" s="13" t="s">
        <v>15</v>
      </c>
      <c r="F118" s="21">
        <v>5860</v>
      </c>
      <c r="G118" s="21">
        <v>1654</v>
      </c>
      <c r="H118" s="23" t="s">
        <v>278</v>
      </c>
      <c r="J118" s="42">
        <f t="shared" si="3"/>
        <v>0.55975512376896464</v>
      </c>
      <c r="K118" s="16"/>
    </row>
    <row r="119" spans="1:11" x14ac:dyDescent="0.25">
      <c r="A119" s="20">
        <v>2021</v>
      </c>
      <c r="B119" s="21" t="s">
        <v>37</v>
      </c>
      <c r="C119" s="21" t="s">
        <v>329</v>
      </c>
      <c r="D119" s="21">
        <v>5.0199999999999996</v>
      </c>
      <c r="E119" s="13" t="s">
        <v>15</v>
      </c>
      <c r="F119" s="21">
        <v>4241</v>
      </c>
      <c r="G119" s="21">
        <v>2827</v>
      </c>
      <c r="H119" s="19" t="s">
        <v>279</v>
      </c>
      <c r="J119" s="42">
        <f t="shared" si="3"/>
        <v>0.20005659309564233</v>
      </c>
      <c r="K119" s="16"/>
    </row>
    <row r="120" spans="1:11" ht="36" x14ac:dyDescent="0.25">
      <c r="A120" s="20">
        <v>2021</v>
      </c>
      <c r="B120" s="21" t="s">
        <v>37</v>
      </c>
      <c r="C120" s="21" t="s">
        <v>330</v>
      </c>
      <c r="D120" s="21" t="s">
        <v>280</v>
      </c>
      <c r="E120" s="13" t="s">
        <v>15</v>
      </c>
      <c r="F120" s="21">
        <v>6367</v>
      </c>
      <c r="G120" s="21">
        <v>1128</v>
      </c>
      <c r="H120" s="32" t="s">
        <v>281</v>
      </c>
      <c r="J120" s="42">
        <f t="shared" si="3"/>
        <v>0.6989993328885924</v>
      </c>
      <c r="K120" s="16"/>
    </row>
    <row r="121" spans="1:11" ht="30" x14ac:dyDescent="0.25">
      <c r="A121" s="20">
        <v>2021</v>
      </c>
      <c r="B121" s="21" t="s">
        <v>37</v>
      </c>
      <c r="C121" s="21" t="s">
        <v>331</v>
      </c>
      <c r="D121" s="21">
        <v>4.18</v>
      </c>
      <c r="E121" s="13" t="s">
        <v>15</v>
      </c>
      <c r="F121" s="21">
        <v>6408</v>
      </c>
      <c r="G121" s="21">
        <v>1088</v>
      </c>
      <c r="H121" s="29" t="s">
        <v>282</v>
      </c>
      <c r="J121" s="42">
        <f t="shared" si="3"/>
        <v>0.7097118463180363</v>
      </c>
      <c r="K121" s="16"/>
    </row>
    <row r="122" spans="1:11" ht="30" x14ac:dyDescent="0.25">
      <c r="A122" s="20">
        <v>2021</v>
      </c>
      <c r="B122" s="21" t="s">
        <v>37</v>
      </c>
      <c r="C122" s="21" t="s">
        <v>332</v>
      </c>
      <c r="D122" s="21">
        <v>11.05</v>
      </c>
      <c r="E122" s="13" t="s">
        <v>15</v>
      </c>
      <c r="F122" s="21">
        <v>6710</v>
      </c>
      <c r="G122" s="21">
        <v>846</v>
      </c>
      <c r="H122" s="29" t="s">
        <v>283</v>
      </c>
      <c r="J122" s="42">
        <f t="shared" si="3"/>
        <v>0.77607199576495489</v>
      </c>
      <c r="K122" s="16"/>
    </row>
    <row r="123" spans="1:11" ht="30.75" thickBot="1" x14ac:dyDescent="0.3">
      <c r="A123" s="70">
        <v>2021</v>
      </c>
      <c r="B123" s="45" t="s">
        <v>37</v>
      </c>
      <c r="C123" s="45" t="s">
        <v>333</v>
      </c>
      <c r="D123" s="45">
        <v>11.06</v>
      </c>
      <c r="E123" s="71" t="s">
        <v>15</v>
      </c>
      <c r="F123" s="45">
        <v>6504</v>
      </c>
      <c r="G123" s="45">
        <v>982</v>
      </c>
      <c r="H123" s="72" t="s">
        <v>284</v>
      </c>
      <c r="J123" s="73">
        <f t="shared" si="3"/>
        <v>0.73764360138926</v>
      </c>
      <c r="K123" s="16"/>
    </row>
    <row r="124" spans="1:11" x14ac:dyDescent="0.25">
      <c r="A124" s="74"/>
      <c r="J124" s="16"/>
      <c r="K124" s="16"/>
    </row>
    <row r="125" spans="1:11" x14ac:dyDescent="0.25">
      <c r="A125" s="74"/>
      <c r="J125" s="16"/>
      <c r="K125" s="16"/>
    </row>
  </sheetData>
  <mergeCells count="1">
    <mergeCell ref="A1:H1"/>
  </mergeCells>
  <pageMargins left="0.70000000000000007" right="0.70000000000000007" top="0.75" bottom="0.75" header="0.30000000000000004" footer="0.30000000000000004"/>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3DD73-AD62-4DC4-A482-98AF9A1BA857}">
  <dimension ref="A1:I26"/>
  <sheetViews>
    <sheetView workbookViewId="0"/>
  </sheetViews>
  <sheetFormatPr defaultRowHeight="15" x14ac:dyDescent="0.25"/>
  <cols>
    <col min="1" max="1" width="35.7109375" customWidth="1"/>
    <col min="2" max="2" width="13.28515625" bestFit="1" customWidth="1"/>
    <col min="3" max="3" width="12.7109375" bestFit="1" customWidth="1"/>
    <col min="4" max="4" width="3.7109375" customWidth="1"/>
    <col min="5" max="5" width="9.140625" customWidth="1"/>
  </cols>
  <sheetData>
    <row r="1" spans="1:9" x14ac:dyDescent="0.25">
      <c r="A1" s="76" t="s">
        <v>285</v>
      </c>
      <c r="B1" s="77" t="s">
        <v>286</v>
      </c>
      <c r="C1" s="78" t="s">
        <v>7</v>
      </c>
      <c r="D1" s="79"/>
      <c r="E1" s="80" t="s">
        <v>9</v>
      </c>
      <c r="F1" s="81"/>
    </row>
    <row r="2" spans="1:9" ht="45" x14ac:dyDescent="0.25">
      <c r="A2" s="82" t="s">
        <v>287</v>
      </c>
      <c r="B2" s="71">
        <v>626</v>
      </c>
      <c r="C2" s="83">
        <v>282</v>
      </c>
      <c r="D2" s="84"/>
      <c r="E2" s="85">
        <f>(B2/(B2+C2))-(C2/(B2+C2))</f>
        <v>0.3788546255506608</v>
      </c>
      <c r="F2" s="86"/>
      <c r="I2" s="66"/>
    </row>
    <row r="3" spans="1:9" ht="15.75" thickBot="1" x14ac:dyDescent="0.3">
      <c r="A3" s="87"/>
      <c r="B3" s="88"/>
      <c r="C3" s="88"/>
      <c r="D3" s="89"/>
      <c r="E3" s="88"/>
      <c r="F3" s="90"/>
    </row>
    <row r="4" spans="1:9" ht="30" x14ac:dyDescent="0.25">
      <c r="A4" s="91" t="s">
        <v>288</v>
      </c>
      <c r="B4" s="92" t="s">
        <v>289</v>
      </c>
      <c r="C4" s="93" t="s">
        <v>290</v>
      </c>
      <c r="D4" s="94"/>
      <c r="E4" s="95" t="s">
        <v>291</v>
      </c>
      <c r="F4" s="93" t="s">
        <v>292</v>
      </c>
      <c r="G4" s="96" t="s">
        <v>293</v>
      </c>
    </row>
    <row r="5" spans="1:9" x14ac:dyDescent="0.25">
      <c r="A5" s="97" t="s">
        <v>294</v>
      </c>
      <c r="B5" s="38">
        <v>642</v>
      </c>
      <c r="C5" s="53">
        <v>1257</v>
      </c>
      <c r="D5" s="98"/>
      <c r="E5" s="99">
        <f t="shared" ref="E5:E20" si="0">B5/C5</f>
        <v>0.51073985680190925</v>
      </c>
      <c r="F5" s="100">
        <v>7</v>
      </c>
    </row>
    <row r="6" spans="1:9" x14ac:dyDescent="0.25">
      <c r="A6" s="18" t="s">
        <v>295</v>
      </c>
      <c r="B6" s="21">
        <v>627</v>
      </c>
      <c r="C6" s="19">
        <v>1257</v>
      </c>
      <c r="D6" s="101"/>
      <c r="E6" s="102">
        <f t="shared" si="0"/>
        <v>0.49880668257756561</v>
      </c>
      <c r="F6" s="100" t="s">
        <v>296</v>
      </c>
    </row>
    <row r="7" spans="1:9" x14ac:dyDescent="0.25">
      <c r="A7" s="97" t="s">
        <v>297</v>
      </c>
      <c r="B7" s="38">
        <v>580</v>
      </c>
      <c r="C7" s="53">
        <v>1257</v>
      </c>
      <c r="D7" s="98"/>
      <c r="E7" s="99">
        <f t="shared" si="0"/>
        <v>0.46141607000795543</v>
      </c>
      <c r="F7" s="100">
        <v>13</v>
      </c>
    </row>
    <row r="8" spans="1:9" x14ac:dyDescent="0.25">
      <c r="A8" s="18" t="s">
        <v>298</v>
      </c>
      <c r="B8" s="21">
        <v>650</v>
      </c>
      <c r="C8" s="19">
        <v>1257</v>
      </c>
      <c r="D8" s="101"/>
      <c r="E8" s="102">
        <f t="shared" si="0"/>
        <v>0.5171042163882259</v>
      </c>
      <c r="F8" s="100">
        <v>6</v>
      </c>
    </row>
    <row r="9" spans="1:9" x14ac:dyDescent="0.25">
      <c r="A9" s="97" t="s">
        <v>299</v>
      </c>
      <c r="B9" s="38">
        <v>554</v>
      </c>
      <c r="C9" s="53">
        <v>1257</v>
      </c>
      <c r="D9" s="98"/>
      <c r="E9" s="99">
        <f t="shared" si="0"/>
        <v>0.4407319013524264</v>
      </c>
      <c r="F9" s="103">
        <v>16</v>
      </c>
    </row>
    <row r="10" spans="1:9" x14ac:dyDescent="0.25">
      <c r="A10" s="18" t="s">
        <v>300</v>
      </c>
      <c r="B10" s="21">
        <v>564</v>
      </c>
      <c r="C10" s="19">
        <v>1257</v>
      </c>
      <c r="D10" s="101"/>
      <c r="E10" s="102">
        <f t="shared" si="0"/>
        <v>0.44868735083532219</v>
      </c>
      <c r="F10" s="100">
        <v>14</v>
      </c>
    </row>
    <row r="11" spans="1:9" x14ac:dyDescent="0.25">
      <c r="A11" s="97" t="s">
        <v>301</v>
      </c>
      <c r="B11" s="38">
        <v>673</v>
      </c>
      <c r="C11" s="53">
        <v>1257</v>
      </c>
      <c r="D11" s="98"/>
      <c r="E11" s="99">
        <f t="shared" si="0"/>
        <v>0.53540175019888625</v>
      </c>
      <c r="F11" s="100">
        <v>3</v>
      </c>
    </row>
    <row r="12" spans="1:9" x14ac:dyDescent="0.25">
      <c r="A12" s="18" t="s">
        <v>302</v>
      </c>
      <c r="B12" s="21">
        <v>732</v>
      </c>
      <c r="C12" s="19">
        <v>1257</v>
      </c>
      <c r="D12" s="101"/>
      <c r="E12" s="102">
        <f t="shared" si="0"/>
        <v>0.58233890214797135</v>
      </c>
      <c r="F12" s="100">
        <v>1</v>
      </c>
    </row>
    <row r="13" spans="1:9" x14ac:dyDescent="0.25">
      <c r="A13" s="97" t="s">
        <v>303</v>
      </c>
      <c r="B13" s="38">
        <v>658</v>
      </c>
      <c r="C13" s="53">
        <v>1257</v>
      </c>
      <c r="D13" s="98"/>
      <c r="E13" s="99">
        <f t="shared" si="0"/>
        <v>0.52346857597454255</v>
      </c>
      <c r="F13" s="100">
        <v>5</v>
      </c>
    </row>
    <row r="14" spans="1:9" x14ac:dyDescent="0.25">
      <c r="A14" s="18" t="s">
        <v>304</v>
      </c>
      <c r="B14" s="21">
        <v>593</v>
      </c>
      <c r="C14" s="19">
        <v>1257</v>
      </c>
      <c r="D14" s="101"/>
      <c r="E14" s="102">
        <f t="shared" si="0"/>
        <v>0.47175815433571999</v>
      </c>
      <c r="F14" s="100">
        <v>11</v>
      </c>
    </row>
    <row r="15" spans="1:9" x14ac:dyDescent="0.25">
      <c r="A15" s="97" t="s">
        <v>305</v>
      </c>
      <c r="B15" s="38">
        <v>556</v>
      </c>
      <c r="C15" s="53">
        <v>1257</v>
      </c>
      <c r="D15" s="98"/>
      <c r="E15" s="99">
        <f t="shared" si="0"/>
        <v>0.44232299124900559</v>
      </c>
      <c r="F15" s="100">
        <v>15</v>
      </c>
    </row>
    <row r="16" spans="1:9" x14ac:dyDescent="0.25">
      <c r="A16" s="18" t="s">
        <v>306</v>
      </c>
      <c r="B16" s="21">
        <v>671</v>
      </c>
      <c r="C16" s="19">
        <v>1257</v>
      </c>
      <c r="D16" s="101"/>
      <c r="E16" s="102">
        <f t="shared" si="0"/>
        <v>0.53381066030230706</v>
      </c>
      <c r="F16" s="100">
        <v>4</v>
      </c>
    </row>
    <row r="17" spans="1:6" x14ac:dyDescent="0.25">
      <c r="A17" s="97" t="s">
        <v>307</v>
      </c>
      <c r="B17" s="38">
        <v>677</v>
      </c>
      <c r="C17" s="53">
        <v>1257</v>
      </c>
      <c r="D17" s="98"/>
      <c r="E17" s="99">
        <f t="shared" si="0"/>
        <v>0.53858392999204452</v>
      </c>
      <c r="F17" s="100">
        <v>2</v>
      </c>
    </row>
    <row r="18" spans="1:6" x14ac:dyDescent="0.25">
      <c r="A18" s="18" t="s">
        <v>308</v>
      </c>
      <c r="B18" s="21">
        <v>610</v>
      </c>
      <c r="C18" s="19">
        <v>1257</v>
      </c>
      <c r="D18" s="101"/>
      <c r="E18" s="102">
        <f t="shared" si="0"/>
        <v>0.48528241845664283</v>
      </c>
      <c r="F18" s="100">
        <v>10</v>
      </c>
    </row>
    <row r="19" spans="1:6" x14ac:dyDescent="0.25">
      <c r="A19" s="97" t="s">
        <v>309</v>
      </c>
      <c r="B19" s="38">
        <v>584</v>
      </c>
      <c r="C19" s="53">
        <v>1257</v>
      </c>
      <c r="D19" s="98"/>
      <c r="E19" s="99">
        <f t="shared" si="0"/>
        <v>0.46459824980111375</v>
      </c>
      <c r="F19" s="100">
        <v>12</v>
      </c>
    </row>
    <row r="20" spans="1:6" ht="15.75" thickBot="1" x14ac:dyDescent="0.3">
      <c r="A20" s="26" t="s">
        <v>310</v>
      </c>
      <c r="B20" s="45">
        <v>627</v>
      </c>
      <c r="C20" s="27">
        <v>1257</v>
      </c>
      <c r="D20" s="104"/>
      <c r="E20" s="105">
        <f t="shared" si="0"/>
        <v>0.49880668257756561</v>
      </c>
      <c r="F20" s="106" t="s">
        <v>296</v>
      </c>
    </row>
    <row r="21" spans="1:6" x14ac:dyDescent="0.25">
      <c r="A21" s="2"/>
    </row>
    <row r="22" spans="1:6" x14ac:dyDescent="0.25">
      <c r="A22" s="2"/>
    </row>
    <row r="23" spans="1:6" x14ac:dyDescent="0.25">
      <c r="A23" s="2"/>
    </row>
    <row r="24" spans="1:6" x14ac:dyDescent="0.25">
      <c r="A24" s="2"/>
    </row>
    <row r="25" spans="1:6" x14ac:dyDescent="0.25">
      <c r="A25" s="2"/>
    </row>
    <row r="26" spans="1:6" x14ac:dyDescent="0.25">
      <c r="A26" s="2"/>
    </row>
  </sheetData>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A088-6D46-4EDE-BCC7-269404BECAFC}">
  <dimension ref="A1:J8"/>
  <sheetViews>
    <sheetView workbookViewId="0"/>
  </sheetViews>
  <sheetFormatPr defaultRowHeight="15" x14ac:dyDescent="0.25"/>
  <cols>
    <col min="1" max="1" width="5.42578125" bestFit="1" customWidth="1"/>
    <col min="2" max="2" width="16.42578125" bestFit="1" customWidth="1"/>
    <col min="3" max="3" width="19.7109375" bestFit="1" customWidth="1"/>
    <col min="4" max="4" width="15.7109375" bestFit="1" customWidth="1"/>
    <col min="5" max="5" width="22.42578125" bestFit="1" customWidth="1"/>
    <col min="6" max="6" width="14.28515625" bestFit="1" customWidth="1"/>
    <col min="7" max="7" width="14" bestFit="1" customWidth="1"/>
    <col min="8" max="8" width="36.28515625" customWidth="1"/>
    <col min="9" max="9" width="7" customWidth="1"/>
    <col min="10" max="10" width="9.140625" customWidth="1"/>
  </cols>
  <sheetData>
    <row r="1" spans="1:10" ht="15.75" x14ac:dyDescent="0.25">
      <c r="A1" s="3" t="s">
        <v>1</v>
      </c>
      <c r="B1" s="4" t="s">
        <v>2</v>
      </c>
      <c r="C1" s="4" t="s">
        <v>3</v>
      </c>
      <c r="D1" s="4" t="s">
        <v>311</v>
      </c>
      <c r="E1" s="4" t="s">
        <v>5</v>
      </c>
      <c r="F1" s="4" t="s">
        <v>6</v>
      </c>
      <c r="G1" s="4" t="s">
        <v>7</v>
      </c>
      <c r="H1" s="107" t="s">
        <v>8</v>
      </c>
      <c r="I1" s="108"/>
      <c r="J1" s="109" t="s">
        <v>9</v>
      </c>
    </row>
    <row r="2" spans="1:10" ht="45" x14ac:dyDescent="0.25">
      <c r="A2" s="26">
        <v>2005</v>
      </c>
      <c r="B2" s="45" t="s">
        <v>24</v>
      </c>
      <c r="C2" s="45" t="s">
        <v>312</v>
      </c>
      <c r="D2" s="45" t="s">
        <v>313</v>
      </c>
      <c r="E2" s="71" t="s">
        <v>15</v>
      </c>
      <c r="F2" s="45">
        <v>5747</v>
      </c>
      <c r="G2" s="45">
        <v>3264</v>
      </c>
      <c r="H2" s="110" t="s">
        <v>314</v>
      </c>
      <c r="I2" s="111"/>
      <c r="J2" s="112">
        <f>(F2/(F2+G2))-(G2/(F2+G2))</f>
        <v>0.2755521029852403</v>
      </c>
    </row>
    <row r="6" spans="1:10" ht="15.75" thickBot="1" x14ac:dyDescent="0.3"/>
    <row r="7" spans="1:10" x14ac:dyDescent="0.25">
      <c r="H7" s="113" t="s">
        <v>315</v>
      </c>
    </row>
    <row r="8" spans="1:10" ht="75" x14ac:dyDescent="0.25">
      <c r="H8" s="114" t="s">
        <v>316</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Charter_Election_Results</vt:lpstr>
      <vt:lpstr>1960_Chart__Commission_Election</vt:lpstr>
      <vt:lpstr>2005_Smoking_Ban_Petition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VanMeter</dc:creator>
  <dc:description/>
  <cp:lastModifiedBy>Jeremy VanMeter</cp:lastModifiedBy>
  <dcterms:created xsi:type="dcterms:W3CDTF">2025-06-23T18:29:39Z</dcterms:created>
  <dcterms:modified xsi:type="dcterms:W3CDTF">2025-08-08T15:17:19Z</dcterms:modified>
</cp:coreProperties>
</file>